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w to use" sheetId="1" r:id="rId1"/>
    <sheet name="Setup" sheetId="2" r:id="rId2"/>
    <sheet name="Daily Readings" sheetId="3" r:id="rId3"/>
    <sheet name="Tank Dips" sheetId="4" r:id="rId4"/>
    <sheet name="Monthly Summary" sheetId="5" r:id="rId5"/>
  </sheets>
  <definedNames>
    <definedName name="_xlnm._FilterDatabase" localSheetId="2" hidden="1">'Daily Readings'!$A$1:$J$601</definedName>
    <definedName name="_xlnm._FilterDatabase" localSheetId="3" hidden="1">'Tank Dips'!$A$1:$K$401</definedName>
    <definedName name="Nozzles">Setup!$D$4:$D$23</definedName>
    <definedName name="Products">Setup!$A$4:$A$9</definedName>
  </definedNames>
  <calcPr calcId="124519" fullCalcOnLoad="1"/>
</workbook>
</file>

<file path=xl/sharedStrings.xml><?xml version="1.0" encoding="utf-8"?>
<sst xmlns="http://schemas.openxmlformats.org/spreadsheetml/2006/main" count="76" uniqueCount="49">
  <si>
    <t>Daily Sales &amp; Dip Register</t>
  </si>
  <si>
    <t>A free template for fuel stations, from FuelBotics</t>
  </si>
  <si>
    <r>
      <rPr>
        <b/>
        <sz val="11"/>
        <color rgb="FF0C1C2C"/>
        <rFont val="Calibri"/>
        <family val="2"/>
        <scheme val="minor"/>
      </rPr>
      <t xml:space="preserve">Setup: </t>
    </r>
    <r>
      <rPr>
        <sz val="11"/>
        <color rgb="FF4B5A6E"/>
        <rFont val="Calibri"/>
        <family val="2"/>
        <scheme val="minor"/>
      </rPr>
      <t>Enter your station name, products and selling price per litre, and list every nozzle with the product it dispenses.</t>
    </r>
  </si>
  <si>
    <r>
      <rPr>
        <b/>
        <sz val="11"/>
        <color rgb="FF0C1C2C"/>
        <rFont val="Calibri"/>
        <family val="2"/>
        <scheme val="minor"/>
      </rPr>
      <t xml:space="preserve">Daily Readings: </t>
    </r>
    <r>
      <rPr>
        <sz val="11"/>
        <color rgb="FF4B5A6E"/>
        <rFont val="Calibri"/>
        <family val="2"/>
        <scheme val="minor"/>
      </rPr>
      <t>For each nozzle and shift, enter the opening and closing meter readings and any test litres returned to the tank. Litres sold and sales value are worked out for you.</t>
    </r>
  </si>
  <si>
    <r>
      <rPr>
        <b/>
        <sz val="11"/>
        <color rgb="FF0C1C2C"/>
        <rFont val="Calibri"/>
        <family val="2"/>
        <scheme val="minor"/>
      </rPr>
      <t xml:space="preserve">Tank Dips: </t>
    </r>
    <r>
      <rPr>
        <sz val="11"/>
        <color rgb="FF4B5A6E"/>
        <rFont val="Calibri"/>
        <family val="2"/>
        <scheme val="minor"/>
      </rPr>
      <t>Once a day per product, enter the opening dip stock, any deliveries received and the closing dip. Book stock and the gain or loss are calculated from your readings.</t>
    </r>
  </si>
  <si>
    <r>
      <rPr>
        <b/>
        <sz val="11"/>
        <color rgb="FF0C1C2C"/>
        <rFont val="Calibri"/>
        <family val="2"/>
        <scheme val="minor"/>
      </rPr>
      <t xml:space="preserve">Monthly Summary: </t>
    </r>
    <r>
      <rPr>
        <sz val="11"/>
        <color rgb="FF4B5A6E"/>
        <rFont val="Calibri"/>
        <family val="2"/>
        <scheme val="minor"/>
      </rPr>
      <t>Pick a month to see litres sold, sales value and the total stock gain or loss for each product.</t>
    </r>
  </si>
  <si>
    <r>
      <rPr>
        <b/>
        <sz val="11"/>
        <color rgb="FF0C1C2C"/>
        <rFont val="Calibri"/>
        <family val="2"/>
        <scheme val="minor"/>
      </rPr>
      <t xml:space="preserve">Watch the flag: </t>
    </r>
    <r>
      <rPr>
        <sz val="11"/>
        <color rgb="FF4B5A6E"/>
        <rFont val="Calibri"/>
        <family val="2"/>
        <scheme val="minor"/>
      </rPr>
      <t>A row is flagged when the closing dip differs from book stock by more than 1% and at least 50 litres. Check meter readings, deliveries and tank calibration for those days.</t>
    </r>
  </si>
  <si>
    <t>White cells are for your entries. Grey cells are calculated, so please don't type over them.</t>
  </si>
  <si>
    <t>The example rows on each sheet show how it works. Delete or overwrite them with your own data.</t>
  </si>
  <si>
    <t>Tired of spreadsheets? FuelBotics does all of this automatically, with alerts, every station side by side and monthly profit &amp; loss.</t>
  </si>
  <si>
    <t>Book a free demo and start a 14-day free trial  &gt;</t>
  </si>
  <si>
    <t>Station name</t>
  </si>
  <si>
    <t>My Fuel Station</t>
  </si>
  <si>
    <t>Product</t>
  </si>
  <si>
    <t>Selling price per litre</t>
  </si>
  <si>
    <t>Petrol</t>
  </si>
  <si>
    <t>Hi Octane</t>
  </si>
  <si>
    <t>Diesel</t>
  </si>
  <si>
    <t>Nozzle</t>
  </si>
  <si>
    <t>N1</t>
  </si>
  <si>
    <t>N2</t>
  </si>
  <si>
    <t>N3</t>
  </si>
  <si>
    <t>N4</t>
  </si>
  <si>
    <t>N5</t>
  </si>
  <si>
    <t>Date</t>
  </si>
  <si>
    <t>Shift</t>
  </si>
  <si>
    <t>Opening meter</t>
  </si>
  <si>
    <t>Closing meter</t>
  </si>
  <si>
    <t>Test litres returned</t>
  </si>
  <si>
    <t>Litres sold</t>
  </si>
  <si>
    <t>Price per litre</t>
  </si>
  <si>
    <t>Sales value</t>
  </si>
  <si>
    <t>Morning</t>
  </si>
  <si>
    <t>Opening dip stock (L)</t>
  </si>
  <si>
    <t>Deliveries received (L)</t>
  </si>
  <si>
    <t>Litres sold (from readings)</t>
  </si>
  <si>
    <t>Book stock (L)</t>
  </si>
  <si>
    <t>Closing dip stock (L)</t>
  </si>
  <si>
    <t>Gain / loss (L)</t>
  </si>
  <si>
    <t>Gain / loss %</t>
  </si>
  <si>
    <t>Gain / loss value</t>
  </si>
  <si>
    <t>Check</t>
  </si>
  <si>
    <t>Monthly Summary</t>
  </si>
  <si>
    <t>Month (any date in it)</t>
  </si>
  <si>
    <t>Station</t>
  </si>
  <si>
    <t>Deliveries (L)</t>
  </si>
  <si>
    <t>Total</t>
  </si>
  <si>
    <t>Want this done for you every day, across every station?</t>
  </si>
  <si>
    <t>Try FuelBotics free for 14 days  &gt;</t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</si>
</sst>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dd-mmm-yyyy"/>
    <numFmt numFmtId="166" formatCode="0.00%"/>
    <numFmt numFmtId="167" formatCode="mmm yyyy"/>
  </numFmts>
  <fonts count="7">
    <font>
      <sz val="11"/>
      <color theme="1"/>
      <name val="Calibri"/>
      <family val="2"/>
      <scheme val="minor"/>
    </font>
    <font>
      <b/>
      <sz val="18"/>
      <color rgb="FF0C1C2C"/>
      <name val="Calibri"/>
      <family val="2"/>
      <scheme val="minor"/>
    </font>
    <font>
      <sz val="11"/>
      <color rgb="FF4B5A6E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C1C2C"/>
      <name val="Calibri"/>
      <family val="2"/>
      <scheme val="minor"/>
    </font>
    <font>
      <b/>
      <u/>
      <sz val="11"/>
      <color rgb="FF0B706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D9488"/>
        <bgColor indexed="64"/>
      </patternFill>
    </fill>
    <fill>
      <patternFill patternType="solid">
        <fgColor rgb="FFE6F6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8FA"/>
        <bgColor indexed="64"/>
      </patternFill>
    </fill>
  </fills>
  <borders count="3">
    <border>
      <left/>
      <right/>
      <top/>
      <bottom/>
      <diagonal/>
    </border>
    <border>
      <left style="thin">
        <color rgb="FFD7E3EA"/>
      </left>
      <right style="thin">
        <color rgb="FFD7E3EA"/>
      </right>
      <top style="thin">
        <color rgb="FFD7E3EA"/>
      </top>
      <bottom style="thin">
        <color rgb="FFD7E3EA"/>
      </bottom>
      <diagonal/>
    </border>
    <border>
      <left style="thin">
        <color rgb="FF0B7068"/>
      </left>
      <right style="thin">
        <color rgb="FF0B7068"/>
      </right>
      <top style="thin">
        <color rgb="FF0B7068"/>
      </top>
      <bottom style="thin">
        <color rgb="FF0B706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6" fillId="3" borderId="1" xfId="0" applyFont="1" applyFill="1" applyBorder="1"/>
    <xf numFmtId="0" fontId="0" fillId="4" borderId="1" xfId="0" applyFill="1" applyBorder="1"/>
    <xf numFmtId="0" fontId="3" fillId="2" borderId="2" xfId="0" applyFont="1" applyFill="1" applyBorder="1" applyAlignment="1">
      <alignment horizontal="center" vertical="center" wrapText="1"/>
    </xf>
    <xf numFmtId="164" fontId="0" fillId="4" borderId="1" xfId="0" applyNumberFormat="1" applyFill="1" applyBorder="1"/>
    <xf numFmtId="165" fontId="0" fillId="4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166" fontId="0" fillId="5" borderId="1" xfId="0" applyNumberFormat="1" applyFill="1" applyBorder="1"/>
    <xf numFmtId="167" fontId="6" fillId="0" borderId="1" xfId="0" applyNumberFormat="1" applyFont="1" applyBorder="1"/>
    <xf numFmtId="164" fontId="6" fillId="3" borderId="1" xfId="0" applyNumberFormat="1" applyFont="1" applyFill="1" applyBorder="1"/>
  </cellXfs>
  <cellStyles count="1">
    <cellStyle name="Normal" xfId="0" builtinId="0"/>
  </cellStyles>
  <dxfs count="3">
    <dxf>
      <font>
        <b/>
        <color rgb="FF9B1C1C"/>
      </font>
      <fill>
        <patternFill>
          <bgColor rgb="FFFDE2E1"/>
        </patternFill>
      </fill>
    </dxf>
    <dxf>
      <font>
        <color rgb="FF9B1C1C"/>
      </font>
    </dxf>
    <dxf>
      <font>
        <b/>
        <color rgb="FF9B1C1C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uelbotics.com/Home/RequestDemo?utm_source=template&amp;utm_medium=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uelbotics.com/Home/RequestDemo?utm_source=template&amp;utm_medium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16"/>
  <sheetViews>
    <sheetView showGridLines="0" tabSelected="1" workbookViewId="0"/>
  </sheetViews>
  <sheetFormatPr defaultRowHeight="15"/>
  <cols>
    <col min="1" max="1" width="3.7109375" customWidth="1"/>
    <col min="2" max="2" width="5.7109375" customWidth="1"/>
    <col min="3" max="3" width="95.7109375" customWidth="1"/>
  </cols>
  <sheetData>
    <row r="2" spans="2:3">
      <c r="B2" s="1" t="s">
        <v>0</v>
      </c>
    </row>
    <row r="3" spans="2:3">
      <c r="B3" s="2" t="s">
        <v>1</v>
      </c>
    </row>
    <row r="6" spans="2:3" ht="36" customHeight="1">
      <c r="B6" s="3">
        <v>1</v>
      </c>
      <c r="C6" s="2" t="s">
        <v>2</v>
      </c>
    </row>
    <row r="7" spans="2:3" ht="36" customHeight="1">
      <c r="B7" s="3">
        <v>2</v>
      </c>
      <c r="C7" s="2" t="s">
        <v>3</v>
      </c>
    </row>
    <row r="8" spans="2:3" ht="36" customHeight="1">
      <c r="B8" s="3">
        <v>3</v>
      </c>
      <c r="C8" s="2" t="s">
        <v>4</v>
      </c>
    </row>
    <row r="9" spans="2:3" ht="36" customHeight="1">
      <c r="B9" s="3">
        <v>4</v>
      </c>
      <c r="C9" s="2" t="s">
        <v>5</v>
      </c>
    </row>
    <row r="10" spans="2:3" ht="36" customHeight="1">
      <c r="B10" s="3">
        <v>5</v>
      </c>
      <c r="C10" s="2" t="s">
        <v>6</v>
      </c>
    </row>
    <row r="12" spans="2:3">
      <c r="C12" s="2" t="s">
        <v>7</v>
      </c>
    </row>
    <row r="13" spans="2:3">
      <c r="C13" s="2" t="s">
        <v>8</v>
      </c>
    </row>
    <row r="15" spans="2:3">
      <c r="C15" s="4" t="s">
        <v>9</v>
      </c>
    </row>
    <row r="16" spans="2:3">
      <c r="C16" s="5" t="s">
        <v>10</v>
      </c>
    </row>
  </sheetData>
  <hyperlinks>
    <hyperlink ref="C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24.7109375" customWidth="1"/>
    <col min="2" max="2" width="20.7109375" customWidth="1"/>
    <col min="3" max="3" width="4.7109375" customWidth="1"/>
    <col min="4" max="4" width="14.7109375" customWidth="1"/>
    <col min="5" max="5" width="20.7109375" customWidth="1"/>
  </cols>
  <sheetData>
    <row r="1" spans="1:5">
      <c r="A1" s="6" t="s">
        <v>11</v>
      </c>
      <c r="B1" s="7" t="s">
        <v>12</v>
      </c>
    </row>
    <row r="3" spans="1:5">
      <c r="A3" s="8" t="s">
        <v>13</v>
      </c>
      <c r="B3" s="8" t="s">
        <v>14</v>
      </c>
      <c r="D3" s="8" t="s">
        <v>18</v>
      </c>
      <c r="E3" s="8" t="s">
        <v>13</v>
      </c>
    </row>
    <row r="4" spans="1:5">
      <c r="A4" s="7" t="s">
        <v>15</v>
      </c>
      <c r="B4" s="9">
        <v>272.5</v>
      </c>
      <c r="D4" s="7" t="s">
        <v>19</v>
      </c>
      <c r="E4" s="7" t="s">
        <v>15</v>
      </c>
    </row>
    <row r="5" spans="1:5">
      <c r="A5" s="7" t="s">
        <v>16</v>
      </c>
      <c r="B5" s="9">
        <v>305</v>
      </c>
      <c r="D5" s="7" t="s">
        <v>20</v>
      </c>
      <c r="E5" s="7" t="s">
        <v>15</v>
      </c>
    </row>
    <row r="6" spans="1:5">
      <c r="A6" s="7" t="s">
        <v>17</v>
      </c>
      <c r="B6" s="9">
        <v>279.8</v>
      </c>
      <c r="D6" s="7" t="s">
        <v>21</v>
      </c>
      <c r="E6" s="7" t="s">
        <v>16</v>
      </c>
    </row>
    <row r="7" spans="1:5">
      <c r="A7" s="7"/>
      <c r="B7" s="9"/>
      <c r="D7" s="7" t="s">
        <v>22</v>
      </c>
      <c r="E7" s="7" t="s">
        <v>17</v>
      </c>
    </row>
    <row r="8" spans="1:5">
      <c r="A8" s="7"/>
      <c r="B8" s="9"/>
      <c r="D8" s="7" t="s">
        <v>23</v>
      </c>
      <c r="E8" s="7" t="s">
        <v>17</v>
      </c>
    </row>
    <row r="9" spans="1:5">
      <c r="A9" s="7"/>
      <c r="B9" s="9"/>
      <c r="D9" s="7"/>
      <c r="E9" s="7"/>
    </row>
    <row r="10" spans="1:5">
      <c r="D10" s="7"/>
      <c r="E10" s="7"/>
    </row>
    <row r="11" spans="1:5">
      <c r="D11" s="7"/>
      <c r="E11" s="7"/>
    </row>
    <row r="12" spans="1:5">
      <c r="D12" s="7"/>
      <c r="E12" s="7"/>
    </row>
    <row r="13" spans="1:5">
      <c r="D13" s="7"/>
      <c r="E13" s="7"/>
    </row>
    <row r="14" spans="1:5">
      <c r="D14" s="7"/>
      <c r="E14" s="7"/>
    </row>
    <row r="15" spans="1:5">
      <c r="D15" s="7"/>
      <c r="E15" s="7"/>
    </row>
    <row r="16" spans="1:5">
      <c r="D16" s="7"/>
      <c r="E16" s="7"/>
    </row>
    <row r="17" spans="4:5">
      <c r="D17" s="7"/>
      <c r="E17" s="7"/>
    </row>
    <row r="18" spans="4:5">
      <c r="D18" s="7"/>
      <c r="E18" s="7"/>
    </row>
    <row r="19" spans="4:5">
      <c r="D19" s="7"/>
      <c r="E19" s="7"/>
    </row>
    <row r="20" spans="4:5">
      <c r="D20" s="7"/>
      <c r="E20" s="7"/>
    </row>
    <row r="21" spans="4:5">
      <c r="D21" s="7"/>
      <c r="E21" s="7"/>
    </row>
    <row r="22" spans="4:5">
      <c r="D22" s="7"/>
      <c r="E22" s="7"/>
    </row>
    <row r="23" spans="4:5">
      <c r="D23" s="7"/>
      <c r="E23" s="7"/>
    </row>
  </sheetData>
  <dataValidations count="1">
    <dataValidation type="list" allowBlank="1" showInputMessage="1" showErrorMessage="1" sqref="E4:E23">
      <formula1>$A$4:$A$9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3" width="10.7109375" customWidth="1"/>
    <col min="4" max="4" width="13.7109375" customWidth="1"/>
    <col min="5" max="6" width="15.7109375" customWidth="1"/>
    <col min="7" max="8" width="13.7109375" customWidth="1"/>
    <col min="9" max="9" width="12.7109375" customWidth="1"/>
    <col min="10" max="10" width="15.7109375" customWidth="1"/>
  </cols>
  <sheetData>
    <row r="1" spans="1:10" ht="32" customHeight="1">
      <c r="A1" s="8" t="s">
        <v>24</v>
      </c>
      <c r="B1" s="8" t="s">
        <v>25</v>
      </c>
      <c r="C1" s="8" t="s">
        <v>18</v>
      </c>
      <c r="D1" s="8" t="s">
        <v>13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</row>
    <row r="2" spans="1:10">
      <c r="A2" s="10">
        <v>46296</v>
      </c>
      <c r="B2" s="7" t="s">
        <v>32</v>
      </c>
      <c r="C2" s="7" t="s">
        <v>19</v>
      </c>
      <c r="D2" s="11">
        <f>IF(C2="","",IFERROR(INDEX(Setup!$E$4:$E$23,MATCH(C2,Setup!$D$4:$D$23,0)),"Check nozzle"))</f>
        <v>0</v>
      </c>
      <c r="E2" s="9">
        <v>125430</v>
      </c>
      <c r="F2" s="9">
        <v>126210.5</v>
      </c>
      <c r="G2" s="9">
        <v>5</v>
      </c>
      <c r="H2" s="12">
        <f>IF(OR(E2="",F2=""),"",F2-E2-N(G2))</f>
        <v>0</v>
      </c>
      <c r="I2" s="12">
        <f>IF(D2="","",IFERROR(INDEX(Setup!$B$4:$B$9,MATCH(D2,Setup!$A$4:$A$9,0)),""))</f>
        <v>0</v>
      </c>
      <c r="J2" s="12">
        <f>IF(OR(H2="",I2=""),"",H2*I2)</f>
        <v>0</v>
      </c>
    </row>
    <row r="3" spans="1:10">
      <c r="A3" s="10">
        <v>46296</v>
      </c>
      <c r="B3" s="7" t="s">
        <v>32</v>
      </c>
      <c r="C3" s="7" t="s">
        <v>20</v>
      </c>
      <c r="D3" s="11">
        <f>IF(C3="","",IFERROR(INDEX(Setup!$E$4:$E$23,MATCH(C3,Setup!$D$4:$D$23,0)),"Check nozzle"))</f>
        <v>0</v>
      </c>
      <c r="E3" s="9">
        <v>98210</v>
      </c>
      <c r="F3" s="9">
        <v>98905</v>
      </c>
      <c r="G3" s="9">
        <v>0</v>
      </c>
      <c r="H3" s="12">
        <f>IF(OR(E3="",F3=""),"",F3-E3-N(G3))</f>
        <v>0</v>
      </c>
      <c r="I3" s="12">
        <f>IF(D3="","",IFERROR(INDEX(Setup!$B$4:$B$9,MATCH(D3,Setup!$A$4:$A$9,0)),""))</f>
        <v>0</v>
      </c>
      <c r="J3" s="12">
        <f>IF(OR(H3="",I3=""),"",H3*I3)</f>
        <v>0</v>
      </c>
    </row>
    <row r="4" spans="1:10">
      <c r="A4" s="10">
        <v>46296</v>
      </c>
      <c r="B4" s="7" t="s">
        <v>32</v>
      </c>
      <c r="C4" s="7" t="s">
        <v>21</v>
      </c>
      <c r="D4" s="11">
        <f>IF(C4="","",IFERROR(INDEX(Setup!$E$4:$E$23,MATCH(C4,Setup!$D$4:$D$23,0)),"Check nozzle"))</f>
        <v>0</v>
      </c>
      <c r="E4" s="9">
        <v>40112</v>
      </c>
      <c r="F4" s="9">
        <v>40388</v>
      </c>
      <c r="G4" s="9">
        <v>0</v>
      </c>
      <c r="H4" s="12">
        <f>IF(OR(E4="",F4=""),"",F4-E4-N(G4))</f>
        <v>0</v>
      </c>
      <c r="I4" s="12">
        <f>IF(D4="","",IFERROR(INDEX(Setup!$B$4:$B$9,MATCH(D4,Setup!$A$4:$A$9,0)),""))</f>
        <v>0</v>
      </c>
      <c r="J4" s="12">
        <f>IF(OR(H4="",I4=""),"",H4*I4)</f>
        <v>0</v>
      </c>
    </row>
    <row r="5" spans="1:10">
      <c r="A5" s="10">
        <v>46296</v>
      </c>
      <c r="B5" s="7" t="s">
        <v>32</v>
      </c>
      <c r="C5" s="7" t="s">
        <v>22</v>
      </c>
      <c r="D5" s="11">
        <f>IF(C5="","",IFERROR(INDEX(Setup!$E$4:$E$23,MATCH(C5,Setup!$D$4:$D$23,0)),"Check nozzle"))</f>
        <v>0</v>
      </c>
      <c r="E5" s="9">
        <v>210500</v>
      </c>
      <c r="F5" s="9">
        <v>211620</v>
      </c>
      <c r="G5" s="9">
        <v>5</v>
      </c>
      <c r="H5" s="12">
        <f>IF(OR(E5="",F5=""),"",F5-E5-N(G5))</f>
        <v>0</v>
      </c>
      <c r="I5" s="12">
        <f>IF(D5="","",IFERROR(INDEX(Setup!$B$4:$B$9,MATCH(D5,Setup!$A$4:$A$9,0)),""))</f>
        <v>0</v>
      </c>
      <c r="J5" s="12">
        <f>IF(OR(H5="",I5=""),"",H5*I5)</f>
        <v>0</v>
      </c>
    </row>
    <row r="6" spans="1:10">
      <c r="A6" s="10">
        <v>46296</v>
      </c>
      <c r="B6" s="7" t="s">
        <v>32</v>
      </c>
      <c r="C6" s="7" t="s">
        <v>23</v>
      </c>
      <c r="D6" s="11">
        <f>IF(C6="","",IFERROR(INDEX(Setup!$E$4:$E$23,MATCH(C6,Setup!$D$4:$D$23,0)),"Check nozzle"))</f>
        <v>0</v>
      </c>
      <c r="E6" s="9">
        <v>187300</v>
      </c>
      <c r="F6" s="9">
        <v>188140</v>
      </c>
      <c r="G6" s="9">
        <v>0</v>
      </c>
      <c r="H6" s="12">
        <f>IF(OR(E6="",F6=""),"",F6-E6-N(G6))</f>
        <v>0</v>
      </c>
      <c r="I6" s="12">
        <f>IF(D6="","",IFERROR(INDEX(Setup!$B$4:$B$9,MATCH(D6,Setup!$A$4:$A$9,0)),""))</f>
        <v>0</v>
      </c>
      <c r="J6" s="12">
        <f>IF(OR(H6="",I6=""),"",H6*I6)</f>
        <v>0</v>
      </c>
    </row>
    <row r="7" spans="1:10">
      <c r="A7" s="10"/>
      <c r="B7" s="7"/>
      <c r="C7" s="7"/>
      <c r="D7" s="11">
        <f>IF(C7="","",IFERROR(INDEX(Setup!$E$4:$E$23,MATCH(C7,Setup!$D$4:$D$23,0)),"Check nozzle"))</f>
        <v>0</v>
      </c>
      <c r="E7" s="9"/>
      <c r="F7" s="9"/>
      <c r="G7" s="9"/>
      <c r="H7" s="12">
        <f>IF(OR(E7="",F7=""),"",F7-E7-N(G7))</f>
        <v>0</v>
      </c>
      <c r="I7" s="12">
        <f>IF(D7="","",IFERROR(INDEX(Setup!$B$4:$B$9,MATCH(D7,Setup!$A$4:$A$9,0)),""))</f>
        <v>0</v>
      </c>
      <c r="J7" s="12">
        <f>IF(OR(H7="",I7=""),"",H7*I7)</f>
        <v>0</v>
      </c>
    </row>
    <row r="8" spans="1:10">
      <c r="A8" s="10"/>
      <c r="B8" s="7"/>
      <c r="C8" s="7"/>
      <c r="D8" s="11">
        <f>IF(C8="","",IFERROR(INDEX(Setup!$E$4:$E$23,MATCH(C8,Setup!$D$4:$D$23,0)),"Check nozzle"))</f>
        <v>0</v>
      </c>
      <c r="E8" s="9"/>
      <c r="F8" s="9"/>
      <c r="G8" s="9"/>
      <c r="H8" s="12">
        <f>IF(OR(E8="",F8=""),"",F8-E8-N(G8))</f>
        <v>0</v>
      </c>
      <c r="I8" s="12">
        <f>IF(D8="","",IFERROR(INDEX(Setup!$B$4:$B$9,MATCH(D8,Setup!$A$4:$A$9,0)),""))</f>
        <v>0</v>
      </c>
      <c r="J8" s="12">
        <f>IF(OR(H8="",I8=""),"",H8*I8)</f>
        <v>0</v>
      </c>
    </row>
    <row r="9" spans="1:10">
      <c r="A9" s="10"/>
      <c r="B9" s="7"/>
      <c r="C9" s="7"/>
      <c r="D9" s="11">
        <f>IF(C9="","",IFERROR(INDEX(Setup!$E$4:$E$23,MATCH(C9,Setup!$D$4:$D$23,0)),"Check nozzle"))</f>
        <v>0</v>
      </c>
      <c r="E9" s="9"/>
      <c r="F9" s="9"/>
      <c r="G9" s="9"/>
      <c r="H9" s="12">
        <f>IF(OR(E9="",F9=""),"",F9-E9-N(G9))</f>
        <v>0</v>
      </c>
      <c r="I9" s="12">
        <f>IF(D9="","",IFERROR(INDEX(Setup!$B$4:$B$9,MATCH(D9,Setup!$A$4:$A$9,0)),""))</f>
        <v>0</v>
      </c>
      <c r="J9" s="12">
        <f>IF(OR(H9="",I9=""),"",H9*I9)</f>
        <v>0</v>
      </c>
    </row>
    <row r="10" spans="1:10">
      <c r="A10" s="10"/>
      <c r="B10" s="7"/>
      <c r="C10" s="7"/>
      <c r="D10" s="11">
        <f>IF(C10="","",IFERROR(INDEX(Setup!$E$4:$E$23,MATCH(C10,Setup!$D$4:$D$23,0)),"Check nozzle"))</f>
        <v>0</v>
      </c>
      <c r="E10" s="9"/>
      <c r="F10" s="9"/>
      <c r="G10" s="9"/>
      <c r="H10" s="12">
        <f>IF(OR(E10="",F10=""),"",F10-E10-N(G10))</f>
        <v>0</v>
      </c>
      <c r="I10" s="12">
        <f>IF(D10="","",IFERROR(INDEX(Setup!$B$4:$B$9,MATCH(D10,Setup!$A$4:$A$9,0)),""))</f>
        <v>0</v>
      </c>
      <c r="J10" s="12">
        <f>IF(OR(H10="",I10=""),"",H10*I10)</f>
        <v>0</v>
      </c>
    </row>
    <row r="11" spans="1:10">
      <c r="A11" s="10"/>
      <c r="B11" s="7"/>
      <c r="C11" s="7"/>
      <c r="D11" s="11">
        <f>IF(C11="","",IFERROR(INDEX(Setup!$E$4:$E$23,MATCH(C11,Setup!$D$4:$D$23,0)),"Check nozzle"))</f>
        <v>0</v>
      </c>
      <c r="E11" s="9"/>
      <c r="F11" s="9"/>
      <c r="G11" s="9"/>
      <c r="H11" s="12">
        <f>IF(OR(E11="",F11=""),"",F11-E11-N(G11))</f>
        <v>0</v>
      </c>
      <c r="I11" s="12">
        <f>IF(D11="","",IFERROR(INDEX(Setup!$B$4:$B$9,MATCH(D11,Setup!$A$4:$A$9,0)),""))</f>
        <v>0</v>
      </c>
      <c r="J11" s="12">
        <f>IF(OR(H11="",I11=""),"",H11*I11)</f>
        <v>0</v>
      </c>
    </row>
    <row r="12" spans="1:10">
      <c r="A12" s="10"/>
      <c r="B12" s="7"/>
      <c r="C12" s="7"/>
      <c r="D12" s="11">
        <f>IF(C12="","",IFERROR(INDEX(Setup!$E$4:$E$23,MATCH(C12,Setup!$D$4:$D$23,0)),"Check nozzle"))</f>
        <v>0</v>
      </c>
      <c r="E12" s="9"/>
      <c r="F12" s="9"/>
      <c r="G12" s="9"/>
      <c r="H12" s="12">
        <f>IF(OR(E12="",F12=""),"",F12-E12-N(G12))</f>
        <v>0</v>
      </c>
      <c r="I12" s="12">
        <f>IF(D12="","",IFERROR(INDEX(Setup!$B$4:$B$9,MATCH(D12,Setup!$A$4:$A$9,0)),""))</f>
        <v>0</v>
      </c>
      <c r="J12" s="12">
        <f>IF(OR(H12="",I12=""),"",H12*I12)</f>
        <v>0</v>
      </c>
    </row>
    <row r="13" spans="1:10">
      <c r="A13" s="10"/>
      <c r="B13" s="7"/>
      <c r="C13" s="7"/>
      <c r="D13" s="11">
        <f>IF(C13="","",IFERROR(INDEX(Setup!$E$4:$E$23,MATCH(C13,Setup!$D$4:$D$23,0)),"Check nozzle"))</f>
        <v>0</v>
      </c>
      <c r="E13" s="9"/>
      <c r="F13" s="9"/>
      <c r="G13" s="9"/>
      <c r="H13" s="12">
        <f>IF(OR(E13="",F13=""),"",F13-E13-N(G13))</f>
        <v>0</v>
      </c>
      <c r="I13" s="12">
        <f>IF(D13="","",IFERROR(INDEX(Setup!$B$4:$B$9,MATCH(D13,Setup!$A$4:$A$9,0)),""))</f>
        <v>0</v>
      </c>
      <c r="J13" s="12">
        <f>IF(OR(H13="",I13=""),"",H13*I13)</f>
        <v>0</v>
      </c>
    </row>
    <row r="14" spans="1:10">
      <c r="A14" s="10"/>
      <c r="B14" s="7"/>
      <c r="C14" s="7"/>
      <c r="D14" s="11">
        <f>IF(C14="","",IFERROR(INDEX(Setup!$E$4:$E$23,MATCH(C14,Setup!$D$4:$D$23,0)),"Check nozzle"))</f>
        <v>0</v>
      </c>
      <c r="E14" s="9"/>
      <c r="F14" s="9"/>
      <c r="G14" s="9"/>
      <c r="H14" s="12">
        <f>IF(OR(E14="",F14=""),"",F14-E14-N(G14))</f>
        <v>0</v>
      </c>
      <c r="I14" s="12">
        <f>IF(D14="","",IFERROR(INDEX(Setup!$B$4:$B$9,MATCH(D14,Setup!$A$4:$A$9,0)),""))</f>
        <v>0</v>
      </c>
      <c r="J14" s="12">
        <f>IF(OR(H14="",I14=""),"",H14*I14)</f>
        <v>0</v>
      </c>
    </row>
    <row r="15" spans="1:10">
      <c r="A15" s="10"/>
      <c r="B15" s="7"/>
      <c r="C15" s="7"/>
      <c r="D15" s="11">
        <f>IF(C15="","",IFERROR(INDEX(Setup!$E$4:$E$23,MATCH(C15,Setup!$D$4:$D$23,0)),"Check nozzle"))</f>
        <v>0</v>
      </c>
      <c r="E15" s="9"/>
      <c r="F15" s="9"/>
      <c r="G15" s="9"/>
      <c r="H15" s="12">
        <f>IF(OR(E15="",F15=""),"",F15-E15-N(G15))</f>
        <v>0</v>
      </c>
      <c r="I15" s="12">
        <f>IF(D15="","",IFERROR(INDEX(Setup!$B$4:$B$9,MATCH(D15,Setup!$A$4:$A$9,0)),""))</f>
        <v>0</v>
      </c>
      <c r="J15" s="12">
        <f>IF(OR(H15="",I15=""),"",H15*I15)</f>
        <v>0</v>
      </c>
    </row>
    <row r="16" spans="1:10">
      <c r="A16" s="10"/>
      <c r="B16" s="7"/>
      <c r="C16" s="7"/>
      <c r="D16" s="11">
        <f>IF(C16="","",IFERROR(INDEX(Setup!$E$4:$E$23,MATCH(C16,Setup!$D$4:$D$23,0)),"Check nozzle"))</f>
        <v>0</v>
      </c>
      <c r="E16" s="9"/>
      <c r="F16" s="9"/>
      <c r="G16" s="9"/>
      <c r="H16" s="12">
        <f>IF(OR(E16="",F16=""),"",F16-E16-N(G16))</f>
        <v>0</v>
      </c>
      <c r="I16" s="12">
        <f>IF(D16="","",IFERROR(INDEX(Setup!$B$4:$B$9,MATCH(D16,Setup!$A$4:$A$9,0)),""))</f>
        <v>0</v>
      </c>
      <c r="J16" s="12">
        <f>IF(OR(H16="",I16=""),"",H16*I16)</f>
        <v>0</v>
      </c>
    </row>
    <row r="17" spans="1:10">
      <c r="A17" s="10"/>
      <c r="B17" s="7"/>
      <c r="C17" s="7"/>
      <c r="D17" s="11">
        <f>IF(C17="","",IFERROR(INDEX(Setup!$E$4:$E$23,MATCH(C17,Setup!$D$4:$D$23,0)),"Check nozzle"))</f>
        <v>0</v>
      </c>
      <c r="E17" s="9"/>
      <c r="F17" s="9"/>
      <c r="G17" s="9"/>
      <c r="H17" s="12">
        <f>IF(OR(E17="",F17=""),"",F17-E17-N(G17))</f>
        <v>0</v>
      </c>
      <c r="I17" s="12">
        <f>IF(D17="","",IFERROR(INDEX(Setup!$B$4:$B$9,MATCH(D17,Setup!$A$4:$A$9,0)),""))</f>
        <v>0</v>
      </c>
      <c r="J17" s="12">
        <f>IF(OR(H17="",I17=""),"",H17*I17)</f>
        <v>0</v>
      </c>
    </row>
    <row r="18" spans="1:10">
      <c r="A18" s="10"/>
      <c r="B18" s="7"/>
      <c r="C18" s="7"/>
      <c r="D18" s="11">
        <f>IF(C18="","",IFERROR(INDEX(Setup!$E$4:$E$23,MATCH(C18,Setup!$D$4:$D$23,0)),"Check nozzle"))</f>
        <v>0</v>
      </c>
      <c r="E18" s="9"/>
      <c r="F18" s="9"/>
      <c r="G18" s="9"/>
      <c r="H18" s="12">
        <f>IF(OR(E18="",F18=""),"",F18-E18-N(G18))</f>
        <v>0</v>
      </c>
      <c r="I18" s="12">
        <f>IF(D18="","",IFERROR(INDEX(Setup!$B$4:$B$9,MATCH(D18,Setup!$A$4:$A$9,0)),""))</f>
        <v>0</v>
      </c>
      <c r="J18" s="12">
        <f>IF(OR(H18="",I18=""),"",H18*I18)</f>
        <v>0</v>
      </c>
    </row>
    <row r="19" spans="1:10">
      <c r="A19" s="10"/>
      <c r="B19" s="7"/>
      <c r="C19" s="7"/>
      <c r="D19" s="11">
        <f>IF(C19="","",IFERROR(INDEX(Setup!$E$4:$E$23,MATCH(C19,Setup!$D$4:$D$23,0)),"Check nozzle"))</f>
        <v>0</v>
      </c>
      <c r="E19" s="9"/>
      <c r="F19" s="9"/>
      <c r="G19" s="9"/>
      <c r="H19" s="12">
        <f>IF(OR(E19="",F19=""),"",F19-E19-N(G19))</f>
        <v>0</v>
      </c>
      <c r="I19" s="12">
        <f>IF(D19="","",IFERROR(INDEX(Setup!$B$4:$B$9,MATCH(D19,Setup!$A$4:$A$9,0)),""))</f>
        <v>0</v>
      </c>
      <c r="J19" s="12">
        <f>IF(OR(H19="",I19=""),"",H19*I19)</f>
        <v>0</v>
      </c>
    </row>
    <row r="20" spans="1:10">
      <c r="A20" s="10"/>
      <c r="B20" s="7"/>
      <c r="C20" s="7"/>
      <c r="D20" s="11">
        <f>IF(C20="","",IFERROR(INDEX(Setup!$E$4:$E$23,MATCH(C20,Setup!$D$4:$D$23,0)),"Check nozzle"))</f>
        <v>0</v>
      </c>
      <c r="E20" s="9"/>
      <c r="F20" s="9"/>
      <c r="G20" s="9"/>
      <c r="H20" s="12">
        <f>IF(OR(E20="",F20=""),"",F20-E20-N(G20))</f>
        <v>0</v>
      </c>
      <c r="I20" s="12">
        <f>IF(D20="","",IFERROR(INDEX(Setup!$B$4:$B$9,MATCH(D20,Setup!$A$4:$A$9,0)),""))</f>
        <v>0</v>
      </c>
      <c r="J20" s="12">
        <f>IF(OR(H20="",I20=""),"",H20*I20)</f>
        <v>0</v>
      </c>
    </row>
    <row r="21" spans="1:10">
      <c r="A21" s="10"/>
      <c r="B21" s="7"/>
      <c r="C21" s="7"/>
      <c r="D21" s="11">
        <f>IF(C21="","",IFERROR(INDEX(Setup!$E$4:$E$23,MATCH(C21,Setup!$D$4:$D$23,0)),"Check nozzle"))</f>
        <v>0</v>
      </c>
      <c r="E21" s="9"/>
      <c r="F21" s="9"/>
      <c r="G21" s="9"/>
      <c r="H21" s="12">
        <f>IF(OR(E21="",F21=""),"",F21-E21-N(G21))</f>
        <v>0</v>
      </c>
      <c r="I21" s="12">
        <f>IF(D21="","",IFERROR(INDEX(Setup!$B$4:$B$9,MATCH(D21,Setup!$A$4:$A$9,0)),""))</f>
        <v>0</v>
      </c>
      <c r="J21" s="12">
        <f>IF(OR(H21="",I21=""),"",H21*I21)</f>
        <v>0</v>
      </c>
    </row>
    <row r="22" spans="1:10">
      <c r="A22" s="10"/>
      <c r="B22" s="7"/>
      <c r="C22" s="7"/>
      <c r="D22" s="11">
        <f>IF(C22="","",IFERROR(INDEX(Setup!$E$4:$E$23,MATCH(C22,Setup!$D$4:$D$23,0)),"Check nozzle"))</f>
        <v>0</v>
      </c>
      <c r="E22" s="9"/>
      <c r="F22" s="9"/>
      <c r="G22" s="9"/>
      <c r="H22" s="12">
        <f>IF(OR(E22="",F22=""),"",F22-E22-N(G22))</f>
        <v>0</v>
      </c>
      <c r="I22" s="12">
        <f>IF(D22="","",IFERROR(INDEX(Setup!$B$4:$B$9,MATCH(D22,Setup!$A$4:$A$9,0)),""))</f>
        <v>0</v>
      </c>
      <c r="J22" s="12">
        <f>IF(OR(H22="",I22=""),"",H22*I22)</f>
        <v>0</v>
      </c>
    </row>
    <row r="23" spans="1:10">
      <c r="A23" s="10"/>
      <c r="B23" s="7"/>
      <c r="C23" s="7"/>
      <c r="D23" s="11">
        <f>IF(C23="","",IFERROR(INDEX(Setup!$E$4:$E$23,MATCH(C23,Setup!$D$4:$D$23,0)),"Check nozzle"))</f>
        <v>0</v>
      </c>
      <c r="E23" s="9"/>
      <c r="F23" s="9"/>
      <c r="G23" s="9"/>
      <c r="H23" s="12">
        <f>IF(OR(E23="",F23=""),"",F23-E23-N(G23))</f>
        <v>0</v>
      </c>
      <c r="I23" s="12">
        <f>IF(D23="","",IFERROR(INDEX(Setup!$B$4:$B$9,MATCH(D23,Setup!$A$4:$A$9,0)),""))</f>
        <v>0</v>
      </c>
      <c r="J23" s="12">
        <f>IF(OR(H23="",I23=""),"",H23*I23)</f>
        <v>0</v>
      </c>
    </row>
    <row r="24" spans="1:10">
      <c r="A24" s="10"/>
      <c r="B24" s="7"/>
      <c r="C24" s="7"/>
      <c r="D24" s="11">
        <f>IF(C24="","",IFERROR(INDEX(Setup!$E$4:$E$23,MATCH(C24,Setup!$D$4:$D$23,0)),"Check nozzle"))</f>
        <v>0</v>
      </c>
      <c r="E24" s="9"/>
      <c r="F24" s="9"/>
      <c r="G24" s="9"/>
      <c r="H24" s="12">
        <f>IF(OR(E24="",F24=""),"",F24-E24-N(G24))</f>
        <v>0</v>
      </c>
      <c r="I24" s="12">
        <f>IF(D24="","",IFERROR(INDEX(Setup!$B$4:$B$9,MATCH(D24,Setup!$A$4:$A$9,0)),""))</f>
        <v>0</v>
      </c>
      <c r="J24" s="12">
        <f>IF(OR(H24="",I24=""),"",H24*I24)</f>
        <v>0</v>
      </c>
    </row>
    <row r="25" spans="1:10">
      <c r="A25" s="10"/>
      <c r="B25" s="7"/>
      <c r="C25" s="7"/>
      <c r="D25" s="11">
        <f>IF(C25="","",IFERROR(INDEX(Setup!$E$4:$E$23,MATCH(C25,Setup!$D$4:$D$23,0)),"Check nozzle"))</f>
        <v>0</v>
      </c>
      <c r="E25" s="9"/>
      <c r="F25" s="9"/>
      <c r="G25" s="9"/>
      <c r="H25" s="12">
        <f>IF(OR(E25="",F25=""),"",F25-E25-N(G25))</f>
        <v>0</v>
      </c>
      <c r="I25" s="12">
        <f>IF(D25="","",IFERROR(INDEX(Setup!$B$4:$B$9,MATCH(D25,Setup!$A$4:$A$9,0)),""))</f>
        <v>0</v>
      </c>
      <c r="J25" s="12">
        <f>IF(OR(H25="",I25=""),"",H25*I25)</f>
        <v>0</v>
      </c>
    </row>
    <row r="26" spans="1:10">
      <c r="A26" s="10"/>
      <c r="B26" s="7"/>
      <c r="C26" s="7"/>
      <c r="D26" s="11">
        <f>IF(C26="","",IFERROR(INDEX(Setup!$E$4:$E$23,MATCH(C26,Setup!$D$4:$D$23,0)),"Check nozzle"))</f>
        <v>0</v>
      </c>
      <c r="E26" s="9"/>
      <c r="F26" s="9"/>
      <c r="G26" s="9"/>
      <c r="H26" s="12">
        <f>IF(OR(E26="",F26=""),"",F26-E26-N(G26))</f>
        <v>0</v>
      </c>
      <c r="I26" s="12">
        <f>IF(D26="","",IFERROR(INDEX(Setup!$B$4:$B$9,MATCH(D26,Setup!$A$4:$A$9,0)),""))</f>
        <v>0</v>
      </c>
      <c r="J26" s="12">
        <f>IF(OR(H26="",I26=""),"",H26*I26)</f>
        <v>0</v>
      </c>
    </row>
    <row r="27" spans="1:10">
      <c r="A27" s="10"/>
      <c r="B27" s="7"/>
      <c r="C27" s="7"/>
      <c r="D27" s="11">
        <f>IF(C27="","",IFERROR(INDEX(Setup!$E$4:$E$23,MATCH(C27,Setup!$D$4:$D$23,0)),"Check nozzle"))</f>
        <v>0</v>
      </c>
      <c r="E27" s="9"/>
      <c r="F27" s="9"/>
      <c r="G27" s="9"/>
      <c r="H27" s="12">
        <f>IF(OR(E27="",F27=""),"",F27-E27-N(G27))</f>
        <v>0</v>
      </c>
      <c r="I27" s="12">
        <f>IF(D27="","",IFERROR(INDEX(Setup!$B$4:$B$9,MATCH(D27,Setup!$A$4:$A$9,0)),""))</f>
        <v>0</v>
      </c>
      <c r="J27" s="12">
        <f>IF(OR(H27="",I27=""),"",H27*I27)</f>
        <v>0</v>
      </c>
    </row>
    <row r="28" spans="1:10">
      <c r="A28" s="10"/>
      <c r="B28" s="7"/>
      <c r="C28" s="7"/>
      <c r="D28" s="11">
        <f>IF(C28="","",IFERROR(INDEX(Setup!$E$4:$E$23,MATCH(C28,Setup!$D$4:$D$23,0)),"Check nozzle"))</f>
        <v>0</v>
      </c>
      <c r="E28" s="9"/>
      <c r="F28" s="9"/>
      <c r="G28" s="9"/>
      <c r="H28" s="12">
        <f>IF(OR(E28="",F28=""),"",F28-E28-N(G28))</f>
        <v>0</v>
      </c>
      <c r="I28" s="12">
        <f>IF(D28="","",IFERROR(INDEX(Setup!$B$4:$B$9,MATCH(D28,Setup!$A$4:$A$9,0)),""))</f>
        <v>0</v>
      </c>
      <c r="J28" s="12">
        <f>IF(OR(H28="",I28=""),"",H28*I28)</f>
        <v>0</v>
      </c>
    </row>
    <row r="29" spans="1:10">
      <c r="A29" s="10"/>
      <c r="B29" s="7"/>
      <c r="C29" s="7"/>
      <c r="D29" s="11">
        <f>IF(C29="","",IFERROR(INDEX(Setup!$E$4:$E$23,MATCH(C29,Setup!$D$4:$D$23,0)),"Check nozzle"))</f>
        <v>0</v>
      </c>
      <c r="E29" s="9"/>
      <c r="F29" s="9"/>
      <c r="G29" s="9"/>
      <c r="H29" s="12">
        <f>IF(OR(E29="",F29=""),"",F29-E29-N(G29))</f>
        <v>0</v>
      </c>
      <c r="I29" s="12">
        <f>IF(D29="","",IFERROR(INDEX(Setup!$B$4:$B$9,MATCH(D29,Setup!$A$4:$A$9,0)),""))</f>
        <v>0</v>
      </c>
      <c r="J29" s="12">
        <f>IF(OR(H29="",I29=""),"",H29*I29)</f>
        <v>0</v>
      </c>
    </row>
    <row r="30" spans="1:10">
      <c r="A30" s="10"/>
      <c r="B30" s="7"/>
      <c r="C30" s="7"/>
      <c r="D30" s="11">
        <f>IF(C30="","",IFERROR(INDEX(Setup!$E$4:$E$23,MATCH(C30,Setup!$D$4:$D$23,0)),"Check nozzle"))</f>
        <v>0</v>
      </c>
      <c r="E30" s="9"/>
      <c r="F30" s="9"/>
      <c r="G30" s="9"/>
      <c r="H30" s="12">
        <f>IF(OR(E30="",F30=""),"",F30-E30-N(G30))</f>
        <v>0</v>
      </c>
      <c r="I30" s="12">
        <f>IF(D30="","",IFERROR(INDEX(Setup!$B$4:$B$9,MATCH(D30,Setup!$A$4:$A$9,0)),""))</f>
        <v>0</v>
      </c>
      <c r="J30" s="12">
        <f>IF(OR(H30="",I30=""),"",H30*I30)</f>
        <v>0</v>
      </c>
    </row>
    <row r="31" spans="1:10">
      <c r="A31" s="10"/>
      <c r="B31" s="7"/>
      <c r="C31" s="7"/>
      <c r="D31" s="11">
        <f>IF(C31="","",IFERROR(INDEX(Setup!$E$4:$E$23,MATCH(C31,Setup!$D$4:$D$23,0)),"Check nozzle"))</f>
        <v>0</v>
      </c>
      <c r="E31" s="9"/>
      <c r="F31" s="9"/>
      <c r="G31" s="9"/>
      <c r="H31" s="12">
        <f>IF(OR(E31="",F31=""),"",F31-E31-N(G31))</f>
        <v>0</v>
      </c>
      <c r="I31" s="12">
        <f>IF(D31="","",IFERROR(INDEX(Setup!$B$4:$B$9,MATCH(D31,Setup!$A$4:$A$9,0)),""))</f>
        <v>0</v>
      </c>
      <c r="J31" s="12">
        <f>IF(OR(H31="",I31=""),"",H31*I31)</f>
        <v>0</v>
      </c>
    </row>
    <row r="32" spans="1:10">
      <c r="A32" s="10"/>
      <c r="B32" s="7"/>
      <c r="C32" s="7"/>
      <c r="D32" s="11">
        <f>IF(C32="","",IFERROR(INDEX(Setup!$E$4:$E$23,MATCH(C32,Setup!$D$4:$D$23,0)),"Check nozzle"))</f>
        <v>0</v>
      </c>
      <c r="E32" s="9"/>
      <c r="F32" s="9"/>
      <c r="G32" s="9"/>
      <c r="H32" s="12">
        <f>IF(OR(E32="",F32=""),"",F32-E32-N(G32))</f>
        <v>0</v>
      </c>
      <c r="I32" s="12">
        <f>IF(D32="","",IFERROR(INDEX(Setup!$B$4:$B$9,MATCH(D32,Setup!$A$4:$A$9,0)),""))</f>
        <v>0</v>
      </c>
      <c r="J32" s="12">
        <f>IF(OR(H32="",I32=""),"",H32*I32)</f>
        <v>0</v>
      </c>
    </row>
    <row r="33" spans="1:10">
      <c r="A33" s="10"/>
      <c r="B33" s="7"/>
      <c r="C33" s="7"/>
      <c r="D33" s="11">
        <f>IF(C33="","",IFERROR(INDEX(Setup!$E$4:$E$23,MATCH(C33,Setup!$D$4:$D$23,0)),"Check nozzle"))</f>
        <v>0</v>
      </c>
      <c r="E33" s="9"/>
      <c r="F33" s="9"/>
      <c r="G33" s="9"/>
      <c r="H33" s="12">
        <f>IF(OR(E33="",F33=""),"",F33-E33-N(G33))</f>
        <v>0</v>
      </c>
      <c r="I33" s="12">
        <f>IF(D33="","",IFERROR(INDEX(Setup!$B$4:$B$9,MATCH(D33,Setup!$A$4:$A$9,0)),""))</f>
        <v>0</v>
      </c>
      <c r="J33" s="12">
        <f>IF(OR(H33="",I33=""),"",H33*I33)</f>
        <v>0</v>
      </c>
    </row>
    <row r="34" spans="1:10">
      <c r="A34" s="10"/>
      <c r="B34" s="7"/>
      <c r="C34" s="7"/>
      <c r="D34" s="11">
        <f>IF(C34="","",IFERROR(INDEX(Setup!$E$4:$E$23,MATCH(C34,Setup!$D$4:$D$23,0)),"Check nozzle"))</f>
        <v>0</v>
      </c>
      <c r="E34" s="9"/>
      <c r="F34" s="9"/>
      <c r="G34" s="9"/>
      <c r="H34" s="12">
        <f>IF(OR(E34="",F34=""),"",F34-E34-N(G34))</f>
        <v>0</v>
      </c>
      <c r="I34" s="12">
        <f>IF(D34="","",IFERROR(INDEX(Setup!$B$4:$B$9,MATCH(D34,Setup!$A$4:$A$9,0)),""))</f>
        <v>0</v>
      </c>
      <c r="J34" s="12">
        <f>IF(OR(H34="",I34=""),"",H34*I34)</f>
        <v>0</v>
      </c>
    </row>
    <row r="35" spans="1:10">
      <c r="A35" s="10"/>
      <c r="B35" s="7"/>
      <c r="C35" s="7"/>
      <c r="D35" s="11">
        <f>IF(C35="","",IFERROR(INDEX(Setup!$E$4:$E$23,MATCH(C35,Setup!$D$4:$D$23,0)),"Check nozzle"))</f>
        <v>0</v>
      </c>
      <c r="E35" s="9"/>
      <c r="F35" s="9"/>
      <c r="G35" s="9"/>
      <c r="H35" s="12">
        <f>IF(OR(E35="",F35=""),"",F35-E35-N(G35))</f>
        <v>0</v>
      </c>
      <c r="I35" s="12">
        <f>IF(D35="","",IFERROR(INDEX(Setup!$B$4:$B$9,MATCH(D35,Setup!$A$4:$A$9,0)),""))</f>
        <v>0</v>
      </c>
      <c r="J35" s="12">
        <f>IF(OR(H35="",I35=""),"",H35*I35)</f>
        <v>0</v>
      </c>
    </row>
    <row r="36" spans="1:10">
      <c r="A36" s="10"/>
      <c r="B36" s="7"/>
      <c r="C36" s="7"/>
      <c r="D36" s="11">
        <f>IF(C36="","",IFERROR(INDEX(Setup!$E$4:$E$23,MATCH(C36,Setup!$D$4:$D$23,0)),"Check nozzle"))</f>
        <v>0</v>
      </c>
      <c r="E36" s="9"/>
      <c r="F36" s="9"/>
      <c r="G36" s="9"/>
      <c r="H36" s="12">
        <f>IF(OR(E36="",F36=""),"",F36-E36-N(G36))</f>
        <v>0</v>
      </c>
      <c r="I36" s="12">
        <f>IF(D36="","",IFERROR(INDEX(Setup!$B$4:$B$9,MATCH(D36,Setup!$A$4:$A$9,0)),""))</f>
        <v>0</v>
      </c>
      <c r="J36" s="12">
        <f>IF(OR(H36="",I36=""),"",H36*I36)</f>
        <v>0</v>
      </c>
    </row>
    <row r="37" spans="1:10">
      <c r="A37" s="10"/>
      <c r="B37" s="7"/>
      <c r="C37" s="7"/>
      <c r="D37" s="11">
        <f>IF(C37="","",IFERROR(INDEX(Setup!$E$4:$E$23,MATCH(C37,Setup!$D$4:$D$23,0)),"Check nozzle"))</f>
        <v>0</v>
      </c>
      <c r="E37" s="9"/>
      <c r="F37" s="9"/>
      <c r="G37" s="9"/>
      <c r="H37" s="12">
        <f>IF(OR(E37="",F37=""),"",F37-E37-N(G37))</f>
        <v>0</v>
      </c>
      <c r="I37" s="12">
        <f>IF(D37="","",IFERROR(INDEX(Setup!$B$4:$B$9,MATCH(D37,Setup!$A$4:$A$9,0)),""))</f>
        <v>0</v>
      </c>
      <c r="J37" s="12">
        <f>IF(OR(H37="",I37=""),"",H37*I37)</f>
        <v>0</v>
      </c>
    </row>
    <row r="38" spans="1:10">
      <c r="A38" s="10"/>
      <c r="B38" s="7"/>
      <c r="C38" s="7"/>
      <c r="D38" s="11">
        <f>IF(C38="","",IFERROR(INDEX(Setup!$E$4:$E$23,MATCH(C38,Setup!$D$4:$D$23,0)),"Check nozzle"))</f>
        <v>0</v>
      </c>
      <c r="E38" s="9"/>
      <c r="F38" s="9"/>
      <c r="G38" s="9"/>
      <c r="H38" s="12">
        <f>IF(OR(E38="",F38=""),"",F38-E38-N(G38))</f>
        <v>0</v>
      </c>
      <c r="I38" s="12">
        <f>IF(D38="","",IFERROR(INDEX(Setup!$B$4:$B$9,MATCH(D38,Setup!$A$4:$A$9,0)),""))</f>
        <v>0</v>
      </c>
      <c r="J38" s="12">
        <f>IF(OR(H38="",I38=""),"",H38*I38)</f>
        <v>0</v>
      </c>
    </row>
    <row r="39" spans="1:10">
      <c r="A39" s="10"/>
      <c r="B39" s="7"/>
      <c r="C39" s="7"/>
      <c r="D39" s="11">
        <f>IF(C39="","",IFERROR(INDEX(Setup!$E$4:$E$23,MATCH(C39,Setup!$D$4:$D$23,0)),"Check nozzle"))</f>
        <v>0</v>
      </c>
      <c r="E39" s="9"/>
      <c r="F39" s="9"/>
      <c r="G39" s="9"/>
      <c r="H39" s="12">
        <f>IF(OR(E39="",F39=""),"",F39-E39-N(G39))</f>
        <v>0</v>
      </c>
      <c r="I39" s="12">
        <f>IF(D39="","",IFERROR(INDEX(Setup!$B$4:$B$9,MATCH(D39,Setup!$A$4:$A$9,0)),""))</f>
        <v>0</v>
      </c>
      <c r="J39" s="12">
        <f>IF(OR(H39="",I39=""),"",H39*I39)</f>
        <v>0</v>
      </c>
    </row>
    <row r="40" spans="1:10">
      <c r="A40" s="10"/>
      <c r="B40" s="7"/>
      <c r="C40" s="7"/>
      <c r="D40" s="11">
        <f>IF(C40="","",IFERROR(INDEX(Setup!$E$4:$E$23,MATCH(C40,Setup!$D$4:$D$23,0)),"Check nozzle"))</f>
        <v>0</v>
      </c>
      <c r="E40" s="9"/>
      <c r="F40" s="9"/>
      <c r="G40" s="9"/>
      <c r="H40" s="12">
        <f>IF(OR(E40="",F40=""),"",F40-E40-N(G40))</f>
        <v>0</v>
      </c>
      <c r="I40" s="12">
        <f>IF(D40="","",IFERROR(INDEX(Setup!$B$4:$B$9,MATCH(D40,Setup!$A$4:$A$9,0)),""))</f>
        <v>0</v>
      </c>
      <c r="J40" s="12">
        <f>IF(OR(H40="",I40=""),"",H40*I40)</f>
        <v>0</v>
      </c>
    </row>
    <row r="41" spans="1:10">
      <c r="A41" s="10"/>
      <c r="B41" s="7"/>
      <c r="C41" s="7"/>
      <c r="D41" s="11">
        <f>IF(C41="","",IFERROR(INDEX(Setup!$E$4:$E$23,MATCH(C41,Setup!$D$4:$D$23,0)),"Check nozzle"))</f>
        <v>0</v>
      </c>
      <c r="E41" s="9"/>
      <c r="F41" s="9"/>
      <c r="G41" s="9"/>
      <c r="H41" s="12">
        <f>IF(OR(E41="",F41=""),"",F41-E41-N(G41))</f>
        <v>0</v>
      </c>
      <c r="I41" s="12">
        <f>IF(D41="","",IFERROR(INDEX(Setup!$B$4:$B$9,MATCH(D41,Setup!$A$4:$A$9,0)),""))</f>
        <v>0</v>
      </c>
      <c r="J41" s="12">
        <f>IF(OR(H41="",I41=""),"",H41*I41)</f>
        <v>0</v>
      </c>
    </row>
    <row r="42" spans="1:10">
      <c r="A42" s="10"/>
      <c r="B42" s="7"/>
      <c r="C42" s="7"/>
      <c r="D42" s="11">
        <f>IF(C42="","",IFERROR(INDEX(Setup!$E$4:$E$23,MATCH(C42,Setup!$D$4:$D$23,0)),"Check nozzle"))</f>
        <v>0</v>
      </c>
      <c r="E42" s="9"/>
      <c r="F42" s="9"/>
      <c r="G42" s="9"/>
      <c r="H42" s="12">
        <f>IF(OR(E42="",F42=""),"",F42-E42-N(G42))</f>
        <v>0</v>
      </c>
      <c r="I42" s="12">
        <f>IF(D42="","",IFERROR(INDEX(Setup!$B$4:$B$9,MATCH(D42,Setup!$A$4:$A$9,0)),""))</f>
        <v>0</v>
      </c>
      <c r="J42" s="12">
        <f>IF(OR(H42="",I42=""),"",H42*I42)</f>
        <v>0</v>
      </c>
    </row>
    <row r="43" spans="1:10">
      <c r="A43" s="10"/>
      <c r="B43" s="7"/>
      <c r="C43" s="7"/>
      <c r="D43" s="11">
        <f>IF(C43="","",IFERROR(INDEX(Setup!$E$4:$E$23,MATCH(C43,Setup!$D$4:$D$23,0)),"Check nozzle"))</f>
        <v>0</v>
      </c>
      <c r="E43" s="9"/>
      <c r="F43" s="9"/>
      <c r="G43" s="9"/>
      <c r="H43" s="12">
        <f>IF(OR(E43="",F43=""),"",F43-E43-N(G43))</f>
        <v>0</v>
      </c>
      <c r="I43" s="12">
        <f>IF(D43="","",IFERROR(INDEX(Setup!$B$4:$B$9,MATCH(D43,Setup!$A$4:$A$9,0)),""))</f>
        <v>0</v>
      </c>
      <c r="J43" s="12">
        <f>IF(OR(H43="",I43=""),"",H43*I43)</f>
        <v>0</v>
      </c>
    </row>
    <row r="44" spans="1:10">
      <c r="A44" s="10"/>
      <c r="B44" s="7"/>
      <c r="C44" s="7"/>
      <c r="D44" s="11">
        <f>IF(C44="","",IFERROR(INDEX(Setup!$E$4:$E$23,MATCH(C44,Setup!$D$4:$D$23,0)),"Check nozzle"))</f>
        <v>0</v>
      </c>
      <c r="E44" s="9"/>
      <c r="F44" s="9"/>
      <c r="G44" s="9"/>
      <c r="H44" s="12">
        <f>IF(OR(E44="",F44=""),"",F44-E44-N(G44))</f>
        <v>0</v>
      </c>
      <c r="I44" s="12">
        <f>IF(D44="","",IFERROR(INDEX(Setup!$B$4:$B$9,MATCH(D44,Setup!$A$4:$A$9,0)),""))</f>
        <v>0</v>
      </c>
      <c r="J44" s="12">
        <f>IF(OR(H44="",I44=""),"",H44*I44)</f>
        <v>0</v>
      </c>
    </row>
    <row r="45" spans="1:10">
      <c r="A45" s="10"/>
      <c r="B45" s="7"/>
      <c r="C45" s="7"/>
      <c r="D45" s="11">
        <f>IF(C45="","",IFERROR(INDEX(Setup!$E$4:$E$23,MATCH(C45,Setup!$D$4:$D$23,0)),"Check nozzle"))</f>
        <v>0</v>
      </c>
      <c r="E45" s="9"/>
      <c r="F45" s="9"/>
      <c r="G45" s="9"/>
      <c r="H45" s="12">
        <f>IF(OR(E45="",F45=""),"",F45-E45-N(G45))</f>
        <v>0</v>
      </c>
      <c r="I45" s="12">
        <f>IF(D45="","",IFERROR(INDEX(Setup!$B$4:$B$9,MATCH(D45,Setup!$A$4:$A$9,0)),""))</f>
        <v>0</v>
      </c>
      <c r="J45" s="12">
        <f>IF(OR(H45="",I45=""),"",H45*I45)</f>
        <v>0</v>
      </c>
    </row>
    <row r="46" spans="1:10">
      <c r="A46" s="10"/>
      <c r="B46" s="7"/>
      <c r="C46" s="7"/>
      <c r="D46" s="11">
        <f>IF(C46="","",IFERROR(INDEX(Setup!$E$4:$E$23,MATCH(C46,Setup!$D$4:$D$23,0)),"Check nozzle"))</f>
        <v>0</v>
      </c>
      <c r="E46" s="9"/>
      <c r="F46" s="9"/>
      <c r="G46" s="9"/>
      <c r="H46" s="12">
        <f>IF(OR(E46="",F46=""),"",F46-E46-N(G46))</f>
        <v>0</v>
      </c>
      <c r="I46" s="12">
        <f>IF(D46="","",IFERROR(INDEX(Setup!$B$4:$B$9,MATCH(D46,Setup!$A$4:$A$9,0)),""))</f>
        <v>0</v>
      </c>
      <c r="J46" s="12">
        <f>IF(OR(H46="",I46=""),"",H46*I46)</f>
        <v>0</v>
      </c>
    </row>
    <row r="47" spans="1:10">
      <c r="A47" s="10"/>
      <c r="B47" s="7"/>
      <c r="C47" s="7"/>
      <c r="D47" s="11">
        <f>IF(C47="","",IFERROR(INDEX(Setup!$E$4:$E$23,MATCH(C47,Setup!$D$4:$D$23,0)),"Check nozzle"))</f>
        <v>0</v>
      </c>
      <c r="E47" s="9"/>
      <c r="F47" s="9"/>
      <c r="G47" s="9"/>
      <c r="H47" s="12">
        <f>IF(OR(E47="",F47=""),"",F47-E47-N(G47))</f>
        <v>0</v>
      </c>
      <c r="I47" s="12">
        <f>IF(D47="","",IFERROR(INDEX(Setup!$B$4:$B$9,MATCH(D47,Setup!$A$4:$A$9,0)),""))</f>
        <v>0</v>
      </c>
      <c r="J47" s="12">
        <f>IF(OR(H47="",I47=""),"",H47*I47)</f>
        <v>0</v>
      </c>
    </row>
    <row r="48" spans="1:10">
      <c r="A48" s="10"/>
      <c r="B48" s="7"/>
      <c r="C48" s="7"/>
      <c r="D48" s="11">
        <f>IF(C48="","",IFERROR(INDEX(Setup!$E$4:$E$23,MATCH(C48,Setup!$D$4:$D$23,0)),"Check nozzle"))</f>
        <v>0</v>
      </c>
      <c r="E48" s="9"/>
      <c r="F48" s="9"/>
      <c r="G48" s="9"/>
      <c r="H48" s="12">
        <f>IF(OR(E48="",F48=""),"",F48-E48-N(G48))</f>
        <v>0</v>
      </c>
      <c r="I48" s="12">
        <f>IF(D48="","",IFERROR(INDEX(Setup!$B$4:$B$9,MATCH(D48,Setup!$A$4:$A$9,0)),""))</f>
        <v>0</v>
      </c>
      <c r="J48" s="12">
        <f>IF(OR(H48="",I48=""),"",H48*I48)</f>
        <v>0</v>
      </c>
    </row>
    <row r="49" spans="1:10">
      <c r="A49" s="10"/>
      <c r="B49" s="7"/>
      <c r="C49" s="7"/>
      <c r="D49" s="11">
        <f>IF(C49="","",IFERROR(INDEX(Setup!$E$4:$E$23,MATCH(C49,Setup!$D$4:$D$23,0)),"Check nozzle"))</f>
        <v>0</v>
      </c>
      <c r="E49" s="9"/>
      <c r="F49" s="9"/>
      <c r="G49" s="9"/>
      <c r="H49" s="12">
        <f>IF(OR(E49="",F49=""),"",F49-E49-N(G49))</f>
        <v>0</v>
      </c>
      <c r="I49" s="12">
        <f>IF(D49="","",IFERROR(INDEX(Setup!$B$4:$B$9,MATCH(D49,Setup!$A$4:$A$9,0)),""))</f>
        <v>0</v>
      </c>
      <c r="J49" s="12">
        <f>IF(OR(H49="",I49=""),"",H49*I49)</f>
        <v>0</v>
      </c>
    </row>
    <row r="50" spans="1:10">
      <c r="A50" s="10"/>
      <c r="B50" s="7"/>
      <c r="C50" s="7"/>
      <c r="D50" s="11">
        <f>IF(C50="","",IFERROR(INDEX(Setup!$E$4:$E$23,MATCH(C50,Setup!$D$4:$D$23,0)),"Check nozzle"))</f>
        <v>0</v>
      </c>
      <c r="E50" s="9"/>
      <c r="F50" s="9"/>
      <c r="G50" s="9"/>
      <c r="H50" s="12">
        <f>IF(OR(E50="",F50=""),"",F50-E50-N(G50))</f>
        <v>0</v>
      </c>
      <c r="I50" s="12">
        <f>IF(D50="","",IFERROR(INDEX(Setup!$B$4:$B$9,MATCH(D50,Setup!$A$4:$A$9,0)),""))</f>
        <v>0</v>
      </c>
      <c r="J50" s="12">
        <f>IF(OR(H50="",I50=""),"",H50*I50)</f>
        <v>0</v>
      </c>
    </row>
    <row r="51" spans="1:10">
      <c r="A51" s="10"/>
      <c r="B51" s="7"/>
      <c r="C51" s="7"/>
      <c r="D51" s="11">
        <f>IF(C51="","",IFERROR(INDEX(Setup!$E$4:$E$23,MATCH(C51,Setup!$D$4:$D$23,0)),"Check nozzle"))</f>
        <v>0</v>
      </c>
      <c r="E51" s="9"/>
      <c r="F51" s="9"/>
      <c r="G51" s="9"/>
      <c r="H51" s="12">
        <f>IF(OR(E51="",F51=""),"",F51-E51-N(G51))</f>
        <v>0</v>
      </c>
      <c r="I51" s="12">
        <f>IF(D51="","",IFERROR(INDEX(Setup!$B$4:$B$9,MATCH(D51,Setup!$A$4:$A$9,0)),""))</f>
        <v>0</v>
      </c>
      <c r="J51" s="12">
        <f>IF(OR(H51="",I51=""),"",H51*I51)</f>
        <v>0</v>
      </c>
    </row>
    <row r="52" spans="1:10">
      <c r="A52" s="10"/>
      <c r="B52" s="7"/>
      <c r="C52" s="7"/>
      <c r="D52" s="11">
        <f>IF(C52="","",IFERROR(INDEX(Setup!$E$4:$E$23,MATCH(C52,Setup!$D$4:$D$23,0)),"Check nozzle"))</f>
        <v>0</v>
      </c>
      <c r="E52" s="9"/>
      <c r="F52" s="9"/>
      <c r="G52" s="9"/>
      <c r="H52" s="12">
        <f>IF(OR(E52="",F52=""),"",F52-E52-N(G52))</f>
        <v>0</v>
      </c>
      <c r="I52" s="12">
        <f>IF(D52="","",IFERROR(INDEX(Setup!$B$4:$B$9,MATCH(D52,Setup!$A$4:$A$9,0)),""))</f>
        <v>0</v>
      </c>
      <c r="J52" s="12">
        <f>IF(OR(H52="",I52=""),"",H52*I52)</f>
        <v>0</v>
      </c>
    </row>
    <row r="53" spans="1:10">
      <c r="A53" s="10"/>
      <c r="B53" s="7"/>
      <c r="C53" s="7"/>
      <c r="D53" s="11">
        <f>IF(C53="","",IFERROR(INDEX(Setup!$E$4:$E$23,MATCH(C53,Setup!$D$4:$D$23,0)),"Check nozzle"))</f>
        <v>0</v>
      </c>
      <c r="E53" s="9"/>
      <c r="F53" s="9"/>
      <c r="G53" s="9"/>
      <c r="H53" s="12">
        <f>IF(OR(E53="",F53=""),"",F53-E53-N(G53))</f>
        <v>0</v>
      </c>
      <c r="I53" s="12">
        <f>IF(D53="","",IFERROR(INDEX(Setup!$B$4:$B$9,MATCH(D53,Setup!$A$4:$A$9,0)),""))</f>
        <v>0</v>
      </c>
      <c r="J53" s="12">
        <f>IF(OR(H53="",I53=""),"",H53*I53)</f>
        <v>0</v>
      </c>
    </row>
    <row r="54" spans="1:10">
      <c r="A54" s="10"/>
      <c r="B54" s="7"/>
      <c r="C54" s="7"/>
      <c r="D54" s="11">
        <f>IF(C54="","",IFERROR(INDEX(Setup!$E$4:$E$23,MATCH(C54,Setup!$D$4:$D$23,0)),"Check nozzle"))</f>
        <v>0</v>
      </c>
      <c r="E54" s="9"/>
      <c r="F54" s="9"/>
      <c r="G54" s="9"/>
      <c r="H54" s="12">
        <f>IF(OR(E54="",F54=""),"",F54-E54-N(G54))</f>
        <v>0</v>
      </c>
      <c r="I54" s="12">
        <f>IF(D54="","",IFERROR(INDEX(Setup!$B$4:$B$9,MATCH(D54,Setup!$A$4:$A$9,0)),""))</f>
        <v>0</v>
      </c>
      <c r="J54" s="12">
        <f>IF(OR(H54="",I54=""),"",H54*I54)</f>
        <v>0</v>
      </c>
    </row>
    <row r="55" spans="1:10">
      <c r="A55" s="10"/>
      <c r="B55" s="7"/>
      <c r="C55" s="7"/>
      <c r="D55" s="11">
        <f>IF(C55="","",IFERROR(INDEX(Setup!$E$4:$E$23,MATCH(C55,Setup!$D$4:$D$23,0)),"Check nozzle"))</f>
        <v>0</v>
      </c>
      <c r="E55" s="9"/>
      <c r="F55" s="9"/>
      <c r="G55" s="9"/>
      <c r="H55" s="12">
        <f>IF(OR(E55="",F55=""),"",F55-E55-N(G55))</f>
        <v>0</v>
      </c>
      <c r="I55" s="12">
        <f>IF(D55="","",IFERROR(INDEX(Setup!$B$4:$B$9,MATCH(D55,Setup!$A$4:$A$9,0)),""))</f>
        <v>0</v>
      </c>
      <c r="J55" s="12">
        <f>IF(OR(H55="",I55=""),"",H55*I55)</f>
        <v>0</v>
      </c>
    </row>
    <row r="56" spans="1:10">
      <c r="A56" s="10"/>
      <c r="B56" s="7"/>
      <c r="C56" s="7"/>
      <c r="D56" s="11">
        <f>IF(C56="","",IFERROR(INDEX(Setup!$E$4:$E$23,MATCH(C56,Setup!$D$4:$D$23,0)),"Check nozzle"))</f>
        <v>0</v>
      </c>
      <c r="E56" s="9"/>
      <c r="F56" s="9"/>
      <c r="G56" s="9"/>
      <c r="H56" s="12">
        <f>IF(OR(E56="",F56=""),"",F56-E56-N(G56))</f>
        <v>0</v>
      </c>
      <c r="I56" s="12">
        <f>IF(D56="","",IFERROR(INDEX(Setup!$B$4:$B$9,MATCH(D56,Setup!$A$4:$A$9,0)),""))</f>
        <v>0</v>
      </c>
      <c r="J56" s="12">
        <f>IF(OR(H56="",I56=""),"",H56*I56)</f>
        <v>0</v>
      </c>
    </row>
    <row r="57" spans="1:10">
      <c r="A57" s="10"/>
      <c r="B57" s="7"/>
      <c r="C57" s="7"/>
      <c r="D57" s="11">
        <f>IF(C57="","",IFERROR(INDEX(Setup!$E$4:$E$23,MATCH(C57,Setup!$D$4:$D$23,0)),"Check nozzle"))</f>
        <v>0</v>
      </c>
      <c r="E57" s="9"/>
      <c r="F57" s="9"/>
      <c r="G57" s="9"/>
      <c r="H57" s="12">
        <f>IF(OR(E57="",F57=""),"",F57-E57-N(G57))</f>
        <v>0</v>
      </c>
      <c r="I57" s="12">
        <f>IF(D57="","",IFERROR(INDEX(Setup!$B$4:$B$9,MATCH(D57,Setup!$A$4:$A$9,0)),""))</f>
        <v>0</v>
      </c>
      <c r="J57" s="12">
        <f>IF(OR(H57="",I57=""),"",H57*I57)</f>
        <v>0</v>
      </c>
    </row>
    <row r="58" spans="1:10">
      <c r="A58" s="10"/>
      <c r="B58" s="7"/>
      <c r="C58" s="7"/>
      <c r="D58" s="11">
        <f>IF(C58="","",IFERROR(INDEX(Setup!$E$4:$E$23,MATCH(C58,Setup!$D$4:$D$23,0)),"Check nozzle"))</f>
        <v>0</v>
      </c>
      <c r="E58" s="9"/>
      <c r="F58" s="9"/>
      <c r="G58" s="9"/>
      <c r="H58" s="12">
        <f>IF(OR(E58="",F58=""),"",F58-E58-N(G58))</f>
        <v>0</v>
      </c>
      <c r="I58" s="12">
        <f>IF(D58="","",IFERROR(INDEX(Setup!$B$4:$B$9,MATCH(D58,Setup!$A$4:$A$9,0)),""))</f>
        <v>0</v>
      </c>
      <c r="J58" s="12">
        <f>IF(OR(H58="",I58=""),"",H58*I58)</f>
        <v>0</v>
      </c>
    </row>
    <row r="59" spans="1:10">
      <c r="A59" s="10"/>
      <c r="B59" s="7"/>
      <c r="C59" s="7"/>
      <c r="D59" s="11">
        <f>IF(C59="","",IFERROR(INDEX(Setup!$E$4:$E$23,MATCH(C59,Setup!$D$4:$D$23,0)),"Check nozzle"))</f>
        <v>0</v>
      </c>
      <c r="E59" s="9"/>
      <c r="F59" s="9"/>
      <c r="G59" s="9"/>
      <c r="H59" s="12">
        <f>IF(OR(E59="",F59=""),"",F59-E59-N(G59))</f>
        <v>0</v>
      </c>
      <c r="I59" s="12">
        <f>IF(D59="","",IFERROR(INDEX(Setup!$B$4:$B$9,MATCH(D59,Setup!$A$4:$A$9,0)),""))</f>
        <v>0</v>
      </c>
      <c r="J59" s="12">
        <f>IF(OR(H59="",I59=""),"",H59*I59)</f>
        <v>0</v>
      </c>
    </row>
    <row r="60" spans="1:10">
      <c r="A60" s="10"/>
      <c r="B60" s="7"/>
      <c r="C60" s="7"/>
      <c r="D60" s="11">
        <f>IF(C60="","",IFERROR(INDEX(Setup!$E$4:$E$23,MATCH(C60,Setup!$D$4:$D$23,0)),"Check nozzle"))</f>
        <v>0</v>
      </c>
      <c r="E60" s="9"/>
      <c r="F60" s="9"/>
      <c r="G60" s="9"/>
      <c r="H60" s="12">
        <f>IF(OR(E60="",F60=""),"",F60-E60-N(G60))</f>
        <v>0</v>
      </c>
      <c r="I60" s="12">
        <f>IF(D60="","",IFERROR(INDEX(Setup!$B$4:$B$9,MATCH(D60,Setup!$A$4:$A$9,0)),""))</f>
        <v>0</v>
      </c>
      <c r="J60" s="12">
        <f>IF(OR(H60="",I60=""),"",H60*I60)</f>
        <v>0</v>
      </c>
    </row>
    <row r="61" spans="1:10">
      <c r="A61" s="10"/>
      <c r="B61" s="7"/>
      <c r="C61" s="7"/>
      <c r="D61" s="11">
        <f>IF(C61="","",IFERROR(INDEX(Setup!$E$4:$E$23,MATCH(C61,Setup!$D$4:$D$23,0)),"Check nozzle"))</f>
        <v>0</v>
      </c>
      <c r="E61" s="9"/>
      <c r="F61" s="9"/>
      <c r="G61" s="9"/>
      <c r="H61" s="12">
        <f>IF(OR(E61="",F61=""),"",F61-E61-N(G61))</f>
        <v>0</v>
      </c>
      <c r="I61" s="12">
        <f>IF(D61="","",IFERROR(INDEX(Setup!$B$4:$B$9,MATCH(D61,Setup!$A$4:$A$9,0)),""))</f>
        <v>0</v>
      </c>
      <c r="J61" s="12">
        <f>IF(OR(H61="",I61=""),"",H61*I61)</f>
        <v>0</v>
      </c>
    </row>
    <row r="62" spans="1:10">
      <c r="A62" s="10"/>
      <c r="B62" s="7"/>
      <c r="C62" s="7"/>
      <c r="D62" s="11">
        <f>IF(C62="","",IFERROR(INDEX(Setup!$E$4:$E$23,MATCH(C62,Setup!$D$4:$D$23,0)),"Check nozzle"))</f>
        <v>0</v>
      </c>
      <c r="E62" s="9"/>
      <c r="F62" s="9"/>
      <c r="G62" s="9"/>
      <c r="H62" s="12">
        <f>IF(OR(E62="",F62=""),"",F62-E62-N(G62))</f>
        <v>0</v>
      </c>
      <c r="I62" s="12">
        <f>IF(D62="","",IFERROR(INDEX(Setup!$B$4:$B$9,MATCH(D62,Setup!$A$4:$A$9,0)),""))</f>
        <v>0</v>
      </c>
      <c r="J62" s="12">
        <f>IF(OR(H62="",I62=""),"",H62*I62)</f>
        <v>0</v>
      </c>
    </row>
    <row r="63" spans="1:10">
      <c r="A63" s="10"/>
      <c r="B63" s="7"/>
      <c r="C63" s="7"/>
      <c r="D63" s="11">
        <f>IF(C63="","",IFERROR(INDEX(Setup!$E$4:$E$23,MATCH(C63,Setup!$D$4:$D$23,0)),"Check nozzle"))</f>
        <v>0</v>
      </c>
      <c r="E63" s="9"/>
      <c r="F63" s="9"/>
      <c r="G63" s="9"/>
      <c r="H63" s="12">
        <f>IF(OR(E63="",F63=""),"",F63-E63-N(G63))</f>
        <v>0</v>
      </c>
      <c r="I63" s="12">
        <f>IF(D63="","",IFERROR(INDEX(Setup!$B$4:$B$9,MATCH(D63,Setup!$A$4:$A$9,0)),""))</f>
        <v>0</v>
      </c>
      <c r="J63" s="12">
        <f>IF(OR(H63="",I63=""),"",H63*I63)</f>
        <v>0</v>
      </c>
    </row>
    <row r="64" spans="1:10">
      <c r="A64" s="10"/>
      <c r="B64" s="7"/>
      <c r="C64" s="7"/>
      <c r="D64" s="11">
        <f>IF(C64="","",IFERROR(INDEX(Setup!$E$4:$E$23,MATCH(C64,Setup!$D$4:$D$23,0)),"Check nozzle"))</f>
        <v>0</v>
      </c>
      <c r="E64" s="9"/>
      <c r="F64" s="9"/>
      <c r="G64" s="9"/>
      <c r="H64" s="12">
        <f>IF(OR(E64="",F64=""),"",F64-E64-N(G64))</f>
        <v>0</v>
      </c>
      <c r="I64" s="12">
        <f>IF(D64="","",IFERROR(INDEX(Setup!$B$4:$B$9,MATCH(D64,Setup!$A$4:$A$9,0)),""))</f>
        <v>0</v>
      </c>
      <c r="J64" s="12">
        <f>IF(OR(H64="",I64=""),"",H64*I64)</f>
        <v>0</v>
      </c>
    </row>
    <row r="65" spans="1:10">
      <c r="A65" s="10"/>
      <c r="B65" s="7"/>
      <c r="C65" s="7"/>
      <c r="D65" s="11">
        <f>IF(C65="","",IFERROR(INDEX(Setup!$E$4:$E$23,MATCH(C65,Setup!$D$4:$D$23,0)),"Check nozzle"))</f>
        <v>0</v>
      </c>
      <c r="E65" s="9"/>
      <c r="F65" s="9"/>
      <c r="G65" s="9"/>
      <c r="H65" s="12">
        <f>IF(OR(E65="",F65=""),"",F65-E65-N(G65))</f>
        <v>0</v>
      </c>
      <c r="I65" s="12">
        <f>IF(D65="","",IFERROR(INDEX(Setup!$B$4:$B$9,MATCH(D65,Setup!$A$4:$A$9,0)),""))</f>
        <v>0</v>
      </c>
      <c r="J65" s="12">
        <f>IF(OR(H65="",I65=""),"",H65*I65)</f>
        <v>0</v>
      </c>
    </row>
    <row r="66" spans="1:10">
      <c r="A66" s="10"/>
      <c r="B66" s="7"/>
      <c r="C66" s="7"/>
      <c r="D66" s="11">
        <f>IF(C66="","",IFERROR(INDEX(Setup!$E$4:$E$23,MATCH(C66,Setup!$D$4:$D$23,0)),"Check nozzle"))</f>
        <v>0</v>
      </c>
      <c r="E66" s="9"/>
      <c r="F66" s="9"/>
      <c r="G66" s="9"/>
      <c r="H66" s="12">
        <f>IF(OR(E66="",F66=""),"",F66-E66-N(G66))</f>
        <v>0</v>
      </c>
      <c r="I66" s="12">
        <f>IF(D66="","",IFERROR(INDEX(Setup!$B$4:$B$9,MATCH(D66,Setup!$A$4:$A$9,0)),""))</f>
        <v>0</v>
      </c>
      <c r="J66" s="12">
        <f>IF(OR(H66="",I66=""),"",H66*I66)</f>
        <v>0</v>
      </c>
    </row>
    <row r="67" spans="1:10">
      <c r="A67" s="10"/>
      <c r="B67" s="7"/>
      <c r="C67" s="7"/>
      <c r="D67" s="11">
        <f>IF(C67="","",IFERROR(INDEX(Setup!$E$4:$E$23,MATCH(C67,Setup!$D$4:$D$23,0)),"Check nozzle"))</f>
        <v>0</v>
      </c>
      <c r="E67" s="9"/>
      <c r="F67" s="9"/>
      <c r="G67" s="9"/>
      <c r="H67" s="12">
        <f>IF(OR(E67="",F67=""),"",F67-E67-N(G67))</f>
        <v>0</v>
      </c>
      <c r="I67" s="12">
        <f>IF(D67="","",IFERROR(INDEX(Setup!$B$4:$B$9,MATCH(D67,Setup!$A$4:$A$9,0)),""))</f>
        <v>0</v>
      </c>
      <c r="J67" s="12">
        <f>IF(OR(H67="",I67=""),"",H67*I67)</f>
        <v>0</v>
      </c>
    </row>
    <row r="68" spans="1:10">
      <c r="A68" s="10"/>
      <c r="B68" s="7"/>
      <c r="C68" s="7"/>
      <c r="D68" s="11">
        <f>IF(C68="","",IFERROR(INDEX(Setup!$E$4:$E$23,MATCH(C68,Setup!$D$4:$D$23,0)),"Check nozzle"))</f>
        <v>0</v>
      </c>
      <c r="E68" s="9"/>
      <c r="F68" s="9"/>
      <c r="G68" s="9"/>
      <c r="H68" s="12">
        <f>IF(OR(E68="",F68=""),"",F68-E68-N(G68))</f>
        <v>0</v>
      </c>
      <c r="I68" s="12">
        <f>IF(D68="","",IFERROR(INDEX(Setup!$B$4:$B$9,MATCH(D68,Setup!$A$4:$A$9,0)),""))</f>
        <v>0</v>
      </c>
      <c r="J68" s="12">
        <f>IF(OR(H68="",I68=""),"",H68*I68)</f>
        <v>0</v>
      </c>
    </row>
    <row r="69" spans="1:10">
      <c r="A69" s="10"/>
      <c r="B69" s="7"/>
      <c r="C69" s="7"/>
      <c r="D69" s="11">
        <f>IF(C69="","",IFERROR(INDEX(Setup!$E$4:$E$23,MATCH(C69,Setup!$D$4:$D$23,0)),"Check nozzle"))</f>
        <v>0</v>
      </c>
      <c r="E69" s="9"/>
      <c r="F69" s="9"/>
      <c r="G69" s="9"/>
      <c r="H69" s="12">
        <f>IF(OR(E69="",F69=""),"",F69-E69-N(G69))</f>
        <v>0</v>
      </c>
      <c r="I69" s="12">
        <f>IF(D69="","",IFERROR(INDEX(Setup!$B$4:$B$9,MATCH(D69,Setup!$A$4:$A$9,0)),""))</f>
        <v>0</v>
      </c>
      <c r="J69" s="12">
        <f>IF(OR(H69="",I69=""),"",H69*I69)</f>
        <v>0</v>
      </c>
    </row>
    <row r="70" spans="1:10">
      <c r="A70" s="10"/>
      <c r="B70" s="7"/>
      <c r="C70" s="7"/>
      <c r="D70" s="11">
        <f>IF(C70="","",IFERROR(INDEX(Setup!$E$4:$E$23,MATCH(C70,Setup!$D$4:$D$23,0)),"Check nozzle"))</f>
        <v>0</v>
      </c>
      <c r="E70" s="9"/>
      <c r="F70" s="9"/>
      <c r="G70" s="9"/>
      <c r="H70" s="12">
        <f>IF(OR(E70="",F70=""),"",F70-E70-N(G70))</f>
        <v>0</v>
      </c>
      <c r="I70" s="12">
        <f>IF(D70="","",IFERROR(INDEX(Setup!$B$4:$B$9,MATCH(D70,Setup!$A$4:$A$9,0)),""))</f>
        <v>0</v>
      </c>
      <c r="J70" s="12">
        <f>IF(OR(H70="",I70=""),"",H70*I70)</f>
        <v>0</v>
      </c>
    </row>
    <row r="71" spans="1:10">
      <c r="A71" s="10"/>
      <c r="B71" s="7"/>
      <c r="C71" s="7"/>
      <c r="D71" s="11">
        <f>IF(C71="","",IFERROR(INDEX(Setup!$E$4:$E$23,MATCH(C71,Setup!$D$4:$D$23,0)),"Check nozzle"))</f>
        <v>0</v>
      </c>
      <c r="E71" s="9"/>
      <c r="F71" s="9"/>
      <c r="G71" s="9"/>
      <c r="H71" s="12">
        <f>IF(OR(E71="",F71=""),"",F71-E71-N(G71))</f>
        <v>0</v>
      </c>
      <c r="I71" s="12">
        <f>IF(D71="","",IFERROR(INDEX(Setup!$B$4:$B$9,MATCH(D71,Setup!$A$4:$A$9,0)),""))</f>
        <v>0</v>
      </c>
      <c r="J71" s="12">
        <f>IF(OR(H71="",I71=""),"",H71*I71)</f>
        <v>0</v>
      </c>
    </row>
    <row r="72" spans="1:10">
      <c r="A72" s="10"/>
      <c r="B72" s="7"/>
      <c r="C72" s="7"/>
      <c r="D72" s="11">
        <f>IF(C72="","",IFERROR(INDEX(Setup!$E$4:$E$23,MATCH(C72,Setup!$D$4:$D$23,0)),"Check nozzle"))</f>
        <v>0</v>
      </c>
      <c r="E72" s="9"/>
      <c r="F72" s="9"/>
      <c r="G72" s="9"/>
      <c r="H72" s="12">
        <f>IF(OR(E72="",F72=""),"",F72-E72-N(G72))</f>
        <v>0</v>
      </c>
      <c r="I72" s="12">
        <f>IF(D72="","",IFERROR(INDEX(Setup!$B$4:$B$9,MATCH(D72,Setup!$A$4:$A$9,0)),""))</f>
        <v>0</v>
      </c>
      <c r="J72" s="12">
        <f>IF(OR(H72="",I72=""),"",H72*I72)</f>
        <v>0</v>
      </c>
    </row>
    <row r="73" spans="1:10">
      <c r="A73" s="10"/>
      <c r="B73" s="7"/>
      <c r="C73" s="7"/>
      <c r="D73" s="11">
        <f>IF(C73="","",IFERROR(INDEX(Setup!$E$4:$E$23,MATCH(C73,Setup!$D$4:$D$23,0)),"Check nozzle"))</f>
        <v>0</v>
      </c>
      <c r="E73" s="9"/>
      <c r="F73" s="9"/>
      <c r="G73" s="9"/>
      <c r="H73" s="12">
        <f>IF(OR(E73="",F73=""),"",F73-E73-N(G73))</f>
        <v>0</v>
      </c>
      <c r="I73" s="12">
        <f>IF(D73="","",IFERROR(INDEX(Setup!$B$4:$B$9,MATCH(D73,Setup!$A$4:$A$9,0)),""))</f>
        <v>0</v>
      </c>
      <c r="J73" s="12">
        <f>IF(OR(H73="",I73=""),"",H73*I73)</f>
        <v>0</v>
      </c>
    </row>
    <row r="74" spans="1:10">
      <c r="A74" s="10"/>
      <c r="B74" s="7"/>
      <c r="C74" s="7"/>
      <c r="D74" s="11">
        <f>IF(C74="","",IFERROR(INDEX(Setup!$E$4:$E$23,MATCH(C74,Setup!$D$4:$D$23,0)),"Check nozzle"))</f>
        <v>0</v>
      </c>
      <c r="E74" s="9"/>
      <c r="F74" s="9"/>
      <c r="G74" s="9"/>
      <c r="H74" s="12">
        <f>IF(OR(E74="",F74=""),"",F74-E74-N(G74))</f>
        <v>0</v>
      </c>
      <c r="I74" s="12">
        <f>IF(D74="","",IFERROR(INDEX(Setup!$B$4:$B$9,MATCH(D74,Setup!$A$4:$A$9,0)),""))</f>
        <v>0</v>
      </c>
      <c r="J74" s="12">
        <f>IF(OR(H74="",I74=""),"",H74*I74)</f>
        <v>0</v>
      </c>
    </row>
    <row r="75" spans="1:10">
      <c r="A75" s="10"/>
      <c r="B75" s="7"/>
      <c r="C75" s="7"/>
      <c r="D75" s="11">
        <f>IF(C75="","",IFERROR(INDEX(Setup!$E$4:$E$23,MATCH(C75,Setup!$D$4:$D$23,0)),"Check nozzle"))</f>
        <v>0</v>
      </c>
      <c r="E75" s="9"/>
      <c r="F75" s="9"/>
      <c r="G75" s="9"/>
      <c r="H75" s="12">
        <f>IF(OR(E75="",F75=""),"",F75-E75-N(G75))</f>
        <v>0</v>
      </c>
      <c r="I75" s="12">
        <f>IF(D75="","",IFERROR(INDEX(Setup!$B$4:$B$9,MATCH(D75,Setup!$A$4:$A$9,0)),""))</f>
        <v>0</v>
      </c>
      <c r="J75" s="12">
        <f>IF(OR(H75="",I75=""),"",H75*I75)</f>
        <v>0</v>
      </c>
    </row>
    <row r="76" spans="1:10">
      <c r="A76" s="10"/>
      <c r="B76" s="7"/>
      <c r="C76" s="7"/>
      <c r="D76" s="11">
        <f>IF(C76="","",IFERROR(INDEX(Setup!$E$4:$E$23,MATCH(C76,Setup!$D$4:$D$23,0)),"Check nozzle"))</f>
        <v>0</v>
      </c>
      <c r="E76" s="9"/>
      <c r="F76" s="9"/>
      <c r="G76" s="9"/>
      <c r="H76" s="12">
        <f>IF(OR(E76="",F76=""),"",F76-E76-N(G76))</f>
        <v>0</v>
      </c>
      <c r="I76" s="12">
        <f>IF(D76="","",IFERROR(INDEX(Setup!$B$4:$B$9,MATCH(D76,Setup!$A$4:$A$9,0)),""))</f>
        <v>0</v>
      </c>
      <c r="J76" s="12">
        <f>IF(OR(H76="",I76=""),"",H76*I76)</f>
        <v>0</v>
      </c>
    </row>
    <row r="77" spans="1:10">
      <c r="A77" s="10"/>
      <c r="B77" s="7"/>
      <c r="C77" s="7"/>
      <c r="D77" s="11">
        <f>IF(C77="","",IFERROR(INDEX(Setup!$E$4:$E$23,MATCH(C77,Setup!$D$4:$D$23,0)),"Check nozzle"))</f>
        <v>0</v>
      </c>
      <c r="E77" s="9"/>
      <c r="F77" s="9"/>
      <c r="G77" s="9"/>
      <c r="H77" s="12">
        <f>IF(OR(E77="",F77=""),"",F77-E77-N(G77))</f>
        <v>0</v>
      </c>
      <c r="I77" s="12">
        <f>IF(D77="","",IFERROR(INDEX(Setup!$B$4:$B$9,MATCH(D77,Setup!$A$4:$A$9,0)),""))</f>
        <v>0</v>
      </c>
      <c r="J77" s="12">
        <f>IF(OR(H77="",I77=""),"",H77*I77)</f>
        <v>0</v>
      </c>
    </row>
    <row r="78" spans="1:10">
      <c r="A78" s="10"/>
      <c r="B78" s="7"/>
      <c r="C78" s="7"/>
      <c r="D78" s="11">
        <f>IF(C78="","",IFERROR(INDEX(Setup!$E$4:$E$23,MATCH(C78,Setup!$D$4:$D$23,0)),"Check nozzle"))</f>
        <v>0</v>
      </c>
      <c r="E78" s="9"/>
      <c r="F78" s="9"/>
      <c r="G78" s="9"/>
      <c r="H78" s="12">
        <f>IF(OR(E78="",F78=""),"",F78-E78-N(G78))</f>
        <v>0</v>
      </c>
      <c r="I78" s="12">
        <f>IF(D78="","",IFERROR(INDEX(Setup!$B$4:$B$9,MATCH(D78,Setup!$A$4:$A$9,0)),""))</f>
        <v>0</v>
      </c>
      <c r="J78" s="12">
        <f>IF(OR(H78="",I78=""),"",H78*I78)</f>
        <v>0</v>
      </c>
    </row>
    <row r="79" spans="1:10">
      <c r="A79" s="10"/>
      <c r="B79" s="7"/>
      <c r="C79" s="7"/>
      <c r="D79" s="11">
        <f>IF(C79="","",IFERROR(INDEX(Setup!$E$4:$E$23,MATCH(C79,Setup!$D$4:$D$23,0)),"Check nozzle"))</f>
        <v>0</v>
      </c>
      <c r="E79" s="9"/>
      <c r="F79" s="9"/>
      <c r="G79" s="9"/>
      <c r="H79" s="12">
        <f>IF(OR(E79="",F79=""),"",F79-E79-N(G79))</f>
        <v>0</v>
      </c>
      <c r="I79" s="12">
        <f>IF(D79="","",IFERROR(INDEX(Setup!$B$4:$B$9,MATCH(D79,Setup!$A$4:$A$9,0)),""))</f>
        <v>0</v>
      </c>
      <c r="J79" s="12">
        <f>IF(OR(H79="",I79=""),"",H79*I79)</f>
        <v>0</v>
      </c>
    </row>
    <row r="80" spans="1:10">
      <c r="A80" s="10"/>
      <c r="B80" s="7"/>
      <c r="C80" s="7"/>
      <c r="D80" s="11">
        <f>IF(C80="","",IFERROR(INDEX(Setup!$E$4:$E$23,MATCH(C80,Setup!$D$4:$D$23,0)),"Check nozzle"))</f>
        <v>0</v>
      </c>
      <c r="E80" s="9"/>
      <c r="F80" s="9"/>
      <c r="G80" s="9"/>
      <c r="H80" s="12">
        <f>IF(OR(E80="",F80=""),"",F80-E80-N(G80))</f>
        <v>0</v>
      </c>
      <c r="I80" s="12">
        <f>IF(D80="","",IFERROR(INDEX(Setup!$B$4:$B$9,MATCH(D80,Setup!$A$4:$A$9,0)),""))</f>
        <v>0</v>
      </c>
      <c r="J80" s="12">
        <f>IF(OR(H80="",I80=""),"",H80*I80)</f>
        <v>0</v>
      </c>
    </row>
    <row r="81" spans="1:10">
      <c r="A81" s="10"/>
      <c r="B81" s="7"/>
      <c r="C81" s="7"/>
      <c r="D81" s="11">
        <f>IF(C81="","",IFERROR(INDEX(Setup!$E$4:$E$23,MATCH(C81,Setup!$D$4:$D$23,0)),"Check nozzle"))</f>
        <v>0</v>
      </c>
      <c r="E81" s="9"/>
      <c r="F81" s="9"/>
      <c r="G81" s="9"/>
      <c r="H81" s="12">
        <f>IF(OR(E81="",F81=""),"",F81-E81-N(G81))</f>
        <v>0</v>
      </c>
      <c r="I81" s="12">
        <f>IF(D81="","",IFERROR(INDEX(Setup!$B$4:$B$9,MATCH(D81,Setup!$A$4:$A$9,0)),""))</f>
        <v>0</v>
      </c>
      <c r="J81" s="12">
        <f>IF(OR(H81="",I81=""),"",H81*I81)</f>
        <v>0</v>
      </c>
    </row>
    <row r="82" spans="1:10">
      <c r="A82" s="10"/>
      <c r="B82" s="7"/>
      <c r="C82" s="7"/>
      <c r="D82" s="11">
        <f>IF(C82="","",IFERROR(INDEX(Setup!$E$4:$E$23,MATCH(C82,Setup!$D$4:$D$23,0)),"Check nozzle"))</f>
        <v>0</v>
      </c>
      <c r="E82" s="9"/>
      <c r="F82" s="9"/>
      <c r="G82" s="9"/>
      <c r="H82" s="12">
        <f>IF(OR(E82="",F82=""),"",F82-E82-N(G82))</f>
        <v>0</v>
      </c>
      <c r="I82" s="12">
        <f>IF(D82="","",IFERROR(INDEX(Setup!$B$4:$B$9,MATCH(D82,Setup!$A$4:$A$9,0)),""))</f>
        <v>0</v>
      </c>
      <c r="J82" s="12">
        <f>IF(OR(H82="",I82=""),"",H82*I82)</f>
        <v>0</v>
      </c>
    </row>
    <row r="83" spans="1:10">
      <c r="A83" s="10"/>
      <c r="B83" s="7"/>
      <c r="C83" s="7"/>
      <c r="D83" s="11">
        <f>IF(C83="","",IFERROR(INDEX(Setup!$E$4:$E$23,MATCH(C83,Setup!$D$4:$D$23,0)),"Check nozzle"))</f>
        <v>0</v>
      </c>
      <c r="E83" s="9"/>
      <c r="F83" s="9"/>
      <c r="G83" s="9"/>
      <c r="H83" s="12">
        <f>IF(OR(E83="",F83=""),"",F83-E83-N(G83))</f>
        <v>0</v>
      </c>
      <c r="I83" s="12">
        <f>IF(D83="","",IFERROR(INDEX(Setup!$B$4:$B$9,MATCH(D83,Setup!$A$4:$A$9,0)),""))</f>
        <v>0</v>
      </c>
      <c r="J83" s="12">
        <f>IF(OR(H83="",I83=""),"",H83*I83)</f>
        <v>0</v>
      </c>
    </row>
    <row r="84" spans="1:10">
      <c r="A84" s="10"/>
      <c r="B84" s="7"/>
      <c r="C84" s="7"/>
      <c r="D84" s="11">
        <f>IF(C84="","",IFERROR(INDEX(Setup!$E$4:$E$23,MATCH(C84,Setup!$D$4:$D$23,0)),"Check nozzle"))</f>
        <v>0</v>
      </c>
      <c r="E84" s="9"/>
      <c r="F84" s="9"/>
      <c r="G84" s="9"/>
      <c r="H84" s="12">
        <f>IF(OR(E84="",F84=""),"",F84-E84-N(G84))</f>
        <v>0</v>
      </c>
      <c r="I84" s="12">
        <f>IF(D84="","",IFERROR(INDEX(Setup!$B$4:$B$9,MATCH(D84,Setup!$A$4:$A$9,0)),""))</f>
        <v>0</v>
      </c>
      <c r="J84" s="12">
        <f>IF(OR(H84="",I84=""),"",H84*I84)</f>
        <v>0</v>
      </c>
    </row>
    <row r="85" spans="1:10">
      <c r="A85" s="10"/>
      <c r="B85" s="7"/>
      <c r="C85" s="7"/>
      <c r="D85" s="11">
        <f>IF(C85="","",IFERROR(INDEX(Setup!$E$4:$E$23,MATCH(C85,Setup!$D$4:$D$23,0)),"Check nozzle"))</f>
        <v>0</v>
      </c>
      <c r="E85" s="9"/>
      <c r="F85" s="9"/>
      <c r="G85" s="9"/>
      <c r="H85" s="12">
        <f>IF(OR(E85="",F85=""),"",F85-E85-N(G85))</f>
        <v>0</v>
      </c>
      <c r="I85" s="12">
        <f>IF(D85="","",IFERROR(INDEX(Setup!$B$4:$B$9,MATCH(D85,Setup!$A$4:$A$9,0)),""))</f>
        <v>0</v>
      </c>
      <c r="J85" s="12">
        <f>IF(OR(H85="",I85=""),"",H85*I85)</f>
        <v>0</v>
      </c>
    </row>
    <row r="86" spans="1:10">
      <c r="A86" s="10"/>
      <c r="B86" s="7"/>
      <c r="C86" s="7"/>
      <c r="D86" s="11">
        <f>IF(C86="","",IFERROR(INDEX(Setup!$E$4:$E$23,MATCH(C86,Setup!$D$4:$D$23,0)),"Check nozzle"))</f>
        <v>0</v>
      </c>
      <c r="E86" s="9"/>
      <c r="F86" s="9"/>
      <c r="G86" s="9"/>
      <c r="H86" s="12">
        <f>IF(OR(E86="",F86=""),"",F86-E86-N(G86))</f>
        <v>0</v>
      </c>
      <c r="I86" s="12">
        <f>IF(D86="","",IFERROR(INDEX(Setup!$B$4:$B$9,MATCH(D86,Setup!$A$4:$A$9,0)),""))</f>
        <v>0</v>
      </c>
      <c r="J86" s="12">
        <f>IF(OR(H86="",I86=""),"",H86*I86)</f>
        <v>0</v>
      </c>
    </row>
    <row r="87" spans="1:10">
      <c r="A87" s="10"/>
      <c r="B87" s="7"/>
      <c r="C87" s="7"/>
      <c r="D87" s="11">
        <f>IF(C87="","",IFERROR(INDEX(Setup!$E$4:$E$23,MATCH(C87,Setup!$D$4:$D$23,0)),"Check nozzle"))</f>
        <v>0</v>
      </c>
      <c r="E87" s="9"/>
      <c r="F87" s="9"/>
      <c r="G87" s="9"/>
      <c r="H87" s="12">
        <f>IF(OR(E87="",F87=""),"",F87-E87-N(G87))</f>
        <v>0</v>
      </c>
      <c r="I87" s="12">
        <f>IF(D87="","",IFERROR(INDEX(Setup!$B$4:$B$9,MATCH(D87,Setup!$A$4:$A$9,0)),""))</f>
        <v>0</v>
      </c>
      <c r="J87" s="12">
        <f>IF(OR(H87="",I87=""),"",H87*I87)</f>
        <v>0</v>
      </c>
    </row>
    <row r="88" spans="1:10">
      <c r="A88" s="10"/>
      <c r="B88" s="7"/>
      <c r="C88" s="7"/>
      <c r="D88" s="11">
        <f>IF(C88="","",IFERROR(INDEX(Setup!$E$4:$E$23,MATCH(C88,Setup!$D$4:$D$23,0)),"Check nozzle"))</f>
        <v>0</v>
      </c>
      <c r="E88" s="9"/>
      <c r="F88" s="9"/>
      <c r="G88" s="9"/>
      <c r="H88" s="12">
        <f>IF(OR(E88="",F88=""),"",F88-E88-N(G88))</f>
        <v>0</v>
      </c>
      <c r="I88" s="12">
        <f>IF(D88="","",IFERROR(INDEX(Setup!$B$4:$B$9,MATCH(D88,Setup!$A$4:$A$9,0)),""))</f>
        <v>0</v>
      </c>
      <c r="J88" s="12">
        <f>IF(OR(H88="",I88=""),"",H88*I88)</f>
        <v>0</v>
      </c>
    </row>
    <row r="89" spans="1:10">
      <c r="A89" s="10"/>
      <c r="B89" s="7"/>
      <c r="C89" s="7"/>
      <c r="D89" s="11">
        <f>IF(C89="","",IFERROR(INDEX(Setup!$E$4:$E$23,MATCH(C89,Setup!$D$4:$D$23,0)),"Check nozzle"))</f>
        <v>0</v>
      </c>
      <c r="E89" s="9"/>
      <c r="F89" s="9"/>
      <c r="G89" s="9"/>
      <c r="H89" s="12">
        <f>IF(OR(E89="",F89=""),"",F89-E89-N(G89))</f>
        <v>0</v>
      </c>
      <c r="I89" s="12">
        <f>IF(D89="","",IFERROR(INDEX(Setup!$B$4:$B$9,MATCH(D89,Setup!$A$4:$A$9,0)),""))</f>
        <v>0</v>
      </c>
      <c r="J89" s="12">
        <f>IF(OR(H89="",I89=""),"",H89*I89)</f>
        <v>0</v>
      </c>
    </row>
    <row r="90" spans="1:10">
      <c r="A90" s="10"/>
      <c r="B90" s="7"/>
      <c r="C90" s="7"/>
      <c r="D90" s="11">
        <f>IF(C90="","",IFERROR(INDEX(Setup!$E$4:$E$23,MATCH(C90,Setup!$D$4:$D$23,0)),"Check nozzle"))</f>
        <v>0</v>
      </c>
      <c r="E90" s="9"/>
      <c r="F90" s="9"/>
      <c r="G90" s="9"/>
      <c r="H90" s="12">
        <f>IF(OR(E90="",F90=""),"",F90-E90-N(G90))</f>
        <v>0</v>
      </c>
      <c r="I90" s="12">
        <f>IF(D90="","",IFERROR(INDEX(Setup!$B$4:$B$9,MATCH(D90,Setup!$A$4:$A$9,0)),""))</f>
        <v>0</v>
      </c>
      <c r="J90" s="12">
        <f>IF(OR(H90="",I90=""),"",H90*I90)</f>
        <v>0</v>
      </c>
    </row>
    <row r="91" spans="1:10">
      <c r="A91" s="10"/>
      <c r="B91" s="7"/>
      <c r="C91" s="7"/>
      <c r="D91" s="11">
        <f>IF(C91="","",IFERROR(INDEX(Setup!$E$4:$E$23,MATCH(C91,Setup!$D$4:$D$23,0)),"Check nozzle"))</f>
        <v>0</v>
      </c>
      <c r="E91" s="9"/>
      <c r="F91" s="9"/>
      <c r="G91" s="9"/>
      <c r="H91" s="12">
        <f>IF(OR(E91="",F91=""),"",F91-E91-N(G91))</f>
        <v>0</v>
      </c>
      <c r="I91" s="12">
        <f>IF(D91="","",IFERROR(INDEX(Setup!$B$4:$B$9,MATCH(D91,Setup!$A$4:$A$9,0)),""))</f>
        <v>0</v>
      </c>
      <c r="J91" s="12">
        <f>IF(OR(H91="",I91=""),"",H91*I91)</f>
        <v>0</v>
      </c>
    </row>
    <row r="92" spans="1:10">
      <c r="A92" s="10"/>
      <c r="B92" s="7"/>
      <c r="C92" s="7"/>
      <c r="D92" s="11">
        <f>IF(C92="","",IFERROR(INDEX(Setup!$E$4:$E$23,MATCH(C92,Setup!$D$4:$D$23,0)),"Check nozzle"))</f>
        <v>0</v>
      </c>
      <c r="E92" s="9"/>
      <c r="F92" s="9"/>
      <c r="G92" s="9"/>
      <c r="H92" s="12">
        <f>IF(OR(E92="",F92=""),"",F92-E92-N(G92))</f>
        <v>0</v>
      </c>
      <c r="I92" s="12">
        <f>IF(D92="","",IFERROR(INDEX(Setup!$B$4:$B$9,MATCH(D92,Setup!$A$4:$A$9,0)),""))</f>
        <v>0</v>
      </c>
      <c r="J92" s="12">
        <f>IF(OR(H92="",I92=""),"",H92*I92)</f>
        <v>0</v>
      </c>
    </row>
    <row r="93" spans="1:10">
      <c r="A93" s="10"/>
      <c r="B93" s="7"/>
      <c r="C93" s="7"/>
      <c r="D93" s="11">
        <f>IF(C93="","",IFERROR(INDEX(Setup!$E$4:$E$23,MATCH(C93,Setup!$D$4:$D$23,0)),"Check nozzle"))</f>
        <v>0</v>
      </c>
      <c r="E93" s="9"/>
      <c r="F93" s="9"/>
      <c r="G93" s="9"/>
      <c r="H93" s="12">
        <f>IF(OR(E93="",F93=""),"",F93-E93-N(G93))</f>
        <v>0</v>
      </c>
      <c r="I93" s="12">
        <f>IF(D93="","",IFERROR(INDEX(Setup!$B$4:$B$9,MATCH(D93,Setup!$A$4:$A$9,0)),""))</f>
        <v>0</v>
      </c>
      <c r="J93" s="12">
        <f>IF(OR(H93="",I93=""),"",H93*I93)</f>
        <v>0</v>
      </c>
    </row>
    <row r="94" spans="1:10">
      <c r="A94" s="10"/>
      <c r="B94" s="7"/>
      <c r="C94" s="7"/>
      <c r="D94" s="11">
        <f>IF(C94="","",IFERROR(INDEX(Setup!$E$4:$E$23,MATCH(C94,Setup!$D$4:$D$23,0)),"Check nozzle"))</f>
        <v>0</v>
      </c>
      <c r="E94" s="9"/>
      <c r="F94" s="9"/>
      <c r="G94" s="9"/>
      <c r="H94" s="12">
        <f>IF(OR(E94="",F94=""),"",F94-E94-N(G94))</f>
        <v>0</v>
      </c>
      <c r="I94" s="12">
        <f>IF(D94="","",IFERROR(INDEX(Setup!$B$4:$B$9,MATCH(D94,Setup!$A$4:$A$9,0)),""))</f>
        <v>0</v>
      </c>
      <c r="J94" s="12">
        <f>IF(OR(H94="",I94=""),"",H94*I94)</f>
        <v>0</v>
      </c>
    </row>
    <row r="95" spans="1:10">
      <c r="A95" s="10"/>
      <c r="B95" s="7"/>
      <c r="C95" s="7"/>
      <c r="D95" s="11">
        <f>IF(C95="","",IFERROR(INDEX(Setup!$E$4:$E$23,MATCH(C95,Setup!$D$4:$D$23,0)),"Check nozzle"))</f>
        <v>0</v>
      </c>
      <c r="E95" s="9"/>
      <c r="F95" s="9"/>
      <c r="G95" s="9"/>
      <c r="H95" s="12">
        <f>IF(OR(E95="",F95=""),"",F95-E95-N(G95))</f>
        <v>0</v>
      </c>
      <c r="I95" s="12">
        <f>IF(D95="","",IFERROR(INDEX(Setup!$B$4:$B$9,MATCH(D95,Setup!$A$4:$A$9,0)),""))</f>
        <v>0</v>
      </c>
      <c r="J95" s="12">
        <f>IF(OR(H95="",I95=""),"",H95*I95)</f>
        <v>0</v>
      </c>
    </row>
    <row r="96" spans="1:10">
      <c r="A96" s="10"/>
      <c r="B96" s="7"/>
      <c r="C96" s="7"/>
      <c r="D96" s="11">
        <f>IF(C96="","",IFERROR(INDEX(Setup!$E$4:$E$23,MATCH(C96,Setup!$D$4:$D$23,0)),"Check nozzle"))</f>
        <v>0</v>
      </c>
      <c r="E96" s="9"/>
      <c r="F96" s="9"/>
      <c r="G96" s="9"/>
      <c r="H96" s="12">
        <f>IF(OR(E96="",F96=""),"",F96-E96-N(G96))</f>
        <v>0</v>
      </c>
      <c r="I96" s="12">
        <f>IF(D96="","",IFERROR(INDEX(Setup!$B$4:$B$9,MATCH(D96,Setup!$A$4:$A$9,0)),""))</f>
        <v>0</v>
      </c>
      <c r="J96" s="12">
        <f>IF(OR(H96="",I96=""),"",H96*I96)</f>
        <v>0</v>
      </c>
    </row>
    <row r="97" spans="1:10">
      <c r="A97" s="10"/>
      <c r="B97" s="7"/>
      <c r="C97" s="7"/>
      <c r="D97" s="11">
        <f>IF(C97="","",IFERROR(INDEX(Setup!$E$4:$E$23,MATCH(C97,Setup!$D$4:$D$23,0)),"Check nozzle"))</f>
        <v>0</v>
      </c>
      <c r="E97" s="9"/>
      <c r="F97" s="9"/>
      <c r="G97" s="9"/>
      <c r="H97" s="12">
        <f>IF(OR(E97="",F97=""),"",F97-E97-N(G97))</f>
        <v>0</v>
      </c>
      <c r="I97" s="12">
        <f>IF(D97="","",IFERROR(INDEX(Setup!$B$4:$B$9,MATCH(D97,Setup!$A$4:$A$9,0)),""))</f>
        <v>0</v>
      </c>
      <c r="J97" s="12">
        <f>IF(OR(H97="",I97=""),"",H97*I97)</f>
        <v>0</v>
      </c>
    </row>
    <row r="98" spans="1:10">
      <c r="A98" s="10"/>
      <c r="B98" s="7"/>
      <c r="C98" s="7"/>
      <c r="D98" s="11">
        <f>IF(C98="","",IFERROR(INDEX(Setup!$E$4:$E$23,MATCH(C98,Setup!$D$4:$D$23,0)),"Check nozzle"))</f>
        <v>0</v>
      </c>
      <c r="E98" s="9"/>
      <c r="F98" s="9"/>
      <c r="G98" s="9"/>
      <c r="H98" s="12">
        <f>IF(OR(E98="",F98=""),"",F98-E98-N(G98))</f>
        <v>0</v>
      </c>
      <c r="I98" s="12">
        <f>IF(D98="","",IFERROR(INDEX(Setup!$B$4:$B$9,MATCH(D98,Setup!$A$4:$A$9,0)),""))</f>
        <v>0</v>
      </c>
      <c r="J98" s="12">
        <f>IF(OR(H98="",I98=""),"",H98*I98)</f>
        <v>0</v>
      </c>
    </row>
    <row r="99" spans="1:10">
      <c r="A99" s="10"/>
      <c r="B99" s="7"/>
      <c r="C99" s="7"/>
      <c r="D99" s="11">
        <f>IF(C99="","",IFERROR(INDEX(Setup!$E$4:$E$23,MATCH(C99,Setup!$D$4:$D$23,0)),"Check nozzle"))</f>
        <v>0</v>
      </c>
      <c r="E99" s="9"/>
      <c r="F99" s="9"/>
      <c r="G99" s="9"/>
      <c r="H99" s="12">
        <f>IF(OR(E99="",F99=""),"",F99-E99-N(G99))</f>
        <v>0</v>
      </c>
      <c r="I99" s="12">
        <f>IF(D99="","",IFERROR(INDEX(Setup!$B$4:$B$9,MATCH(D99,Setup!$A$4:$A$9,0)),""))</f>
        <v>0</v>
      </c>
      <c r="J99" s="12">
        <f>IF(OR(H99="",I99=""),"",H99*I99)</f>
        <v>0</v>
      </c>
    </row>
    <row r="100" spans="1:10">
      <c r="A100" s="10"/>
      <c r="B100" s="7"/>
      <c r="C100" s="7"/>
      <c r="D100" s="11">
        <f>IF(C100="","",IFERROR(INDEX(Setup!$E$4:$E$23,MATCH(C100,Setup!$D$4:$D$23,0)),"Check nozzle"))</f>
        <v>0</v>
      </c>
      <c r="E100" s="9"/>
      <c r="F100" s="9"/>
      <c r="G100" s="9"/>
      <c r="H100" s="12">
        <f>IF(OR(E100="",F100=""),"",F100-E100-N(G100))</f>
        <v>0</v>
      </c>
      <c r="I100" s="12">
        <f>IF(D100="","",IFERROR(INDEX(Setup!$B$4:$B$9,MATCH(D100,Setup!$A$4:$A$9,0)),""))</f>
        <v>0</v>
      </c>
      <c r="J100" s="12">
        <f>IF(OR(H100="",I100=""),"",H100*I100)</f>
        <v>0</v>
      </c>
    </row>
    <row r="101" spans="1:10">
      <c r="A101" s="10"/>
      <c r="B101" s="7"/>
      <c r="C101" s="7"/>
      <c r="D101" s="11">
        <f>IF(C101="","",IFERROR(INDEX(Setup!$E$4:$E$23,MATCH(C101,Setup!$D$4:$D$23,0)),"Check nozzle"))</f>
        <v>0</v>
      </c>
      <c r="E101" s="9"/>
      <c r="F101" s="9"/>
      <c r="G101" s="9"/>
      <c r="H101" s="12">
        <f>IF(OR(E101="",F101=""),"",F101-E101-N(G101))</f>
        <v>0</v>
      </c>
      <c r="I101" s="12">
        <f>IF(D101="","",IFERROR(INDEX(Setup!$B$4:$B$9,MATCH(D101,Setup!$A$4:$A$9,0)),""))</f>
        <v>0</v>
      </c>
      <c r="J101" s="12">
        <f>IF(OR(H101="",I101=""),"",H101*I101)</f>
        <v>0</v>
      </c>
    </row>
    <row r="102" spans="1:10">
      <c r="A102" s="10"/>
      <c r="B102" s="7"/>
      <c r="C102" s="7"/>
      <c r="D102" s="11">
        <f>IF(C102="","",IFERROR(INDEX(Setup!$E$4:$E$23,MATCH(C102,Setup!$D$4:$D$23,0)),"Check nozzle"))</f>
        <v>0</v>
      </c>
      <c r="E102" s="9"/>
      <c r="F102" s="9"/>
      <c r="G102" s="9"/>
      <c r="H102" s="12">
        <f>IF(OR(E102="",F102=""),"",F102-E102-N(G102))</f>
        <v>0</v>
      </c>
      <c r="I102" s="12">
        <f>IF(D102="","",IFERROR(INDEX(Setup!$B$4:$B$9,MATCH(D102,Setup!$A$4:$A$9,0)),""))</f>
        <v>0</v>
      </c>
      <c r="J102" s="12">
        <f>IF(OR(H102="",I102=""),"",H102*I102)</f>
        <v>0</v>
      </c>
    </row>
    <row r="103" spans="1:10">
      <c r="A103" s="10"/>
      <c r="B103" s="7"/>
      <c r="C103" s="7"/>
      <c r="D103" s="11">
        <f>IF(C103="","",IFERROR(INDEX(Setup!$E$4:$E$23,MATCH(C103,Setup!$D$4:$D$23,0)),"Check nozzle"))</f>
        <v>0</v>
      </c>
      <c r="E103" s="9"/>
      <c r="F103" s="9"/>
      <c r="G103" s="9"/>
      <c r="H103" s="12">
        <f>IF(OR(E103="",F103=""),"",F103-E103-N(G103))</f>
        <v>0</v>
      </c>
      <c r="I103" s="12">
        <f>IF(D103="","",IFERROR(INDEX(Setup!$B$4:$B$9,MATCH(D103,Setup!$A$4:$A$9,0)),""))</f>
        <v>0</v>
      </c>
      <c r="J103" s="12">
        <f>IF(OR(H103="",I103=""),"",H103*I103)</f>
        <v>0</v>
      </c>
    </row>
    <row r="104" spans="1:10">
      <c r="A104" s="10"/>
      <c r="B104" s="7"/>
      <c r="C104" s="7"/>
      <c r="D104" s="11">
        <f>IF(C104="","",IFERROR(INDEX(Setup!$E$4:$E$23,MATCH(C104,Setup!$D$4:$D$23,0)),"Check nozzle"))</f>
        <v>0</v>
      </c>
      <c r="E104" s="9"/>
      <c r="F104" s="9"/>
      <c r="G104" s="9"/>
      <c r="H104" s="12">
        <f>IF(OR(E104="",F104=""),"",F104-E104-N(G104))</f>
        <v>0</v>
      </c>
      <c r="I104" s="12">
        <f>IF(D104="","",IFERROR(INDEX(Setup!$B$4:$B$9,MATCH(D104,Setup!$A$4:$A$9,0)),""))</f>
        <v>0</v>
      </c>
      <c r="J104" s="12">
        <f>IF(OR(H104="",I104=""),"",H104*I104)</f>
        <v>0</v>
      </c>
    </row>
    <row r="105" spans="1:10">
      <c r="A105" s="10"/>
      <c r="B105" s="7"/>
      <c r="C105" s="7"/>
      <c r="D105" s="11">
        <f>IF(C105="","",IFERROR(INDEX(Setup!$E$4:$E$23,MATCH(C105,Setup!$D$4:$D$23,0)),"Check nozzle"))</f>
        <v>0</v>
      </c>
      <c r="E105" s="9"/>
      <c r="F105" s="9"/>
      <c r="G105" s="9"/>
      <c r="H105" s="12">
        <f>IF(OR(E105="",F105=""),"",F105-E105-N(G105))</f>
        <v>0</v>
      </c>
      <c r="I105" s="12">
        <f>IF(D105="","",IFERROR(INDEX(Setup!$B$4:$B$9,MATCH(D105,Setup!$A$4:$A$9,0)),""))</f>
        <v>0</v>
      </c>
      <c r="J105" s="12">
        <f>IF(OR(H105="",I105=""),"",H105*I105)</f>
        <v>0</v>
      </c>
    </row>
    <row r="106" spans="1:10">
      <c r="A106" s="10"/>
      <c r="B106" s="7"/>
      <c r="C106" s="7"/>
      <c r="D106" s="11">
        <f>IF(C106="","",IFERROR(INDEX(Setup!$E$4:$E$23,MATCH(C106,Setup!$D$4:$D$23,0)),"Check nozzle"))</f>
        <v>0</v>
      </c>
      <c r="E106" s="9"/>
      <c r="F106" s="9"/>
      <c r="G106" s="9"/>
      <c r="H106" s="12">
        <f>IF(OR(E106="",F106=""),"",F106-E106-N(G106))</f>
        <v>0</v>
      </c>
      <c r="I106" s="12">
        <f>IF(D106="","",IFERROR(INDEX(Setup!$B$4:$B$9,MATCH(D106,Setup!$A$4:$A$9,0)),""))</f>
        <v>0</v>
      </c>
      <c r="J106" s="12">
        <f>IF(OR(H106="",I106=""),"",H106*I106)</f>
        <v>0</v>
      </c>
    </row>
    <row r="107" spans="1:10">
      <c r="A107" s="10"/>
      <c r="B107" s="7"/>
      <c r="C107" s="7"/>
      <c r="D107" s="11">
        <f>IF(C107="","",IFERROR(INDEX(Setup!$E$4:$E$23,MATCH(C107,Setup!$D$4:$D$23,0)),"Check nozzle"))</f>
        <v>0</v>
      </c>
      <c r="E107" s="9"/>
      <c r="F107" s="9"/>
      <c r="G107" s="9"/>
      <c r="H107" s="12">
        <f>IF(OR(E107="",F107=""),"",F107-E107-N(G107))</f>
        <v>0</v>
      </c>
      <c r="I107" s="12">
        <f>IF(D107="","",IFERROR(INDEX(Setup!$B$4:$B$9,MATCH(D107,Setup!$A$4:$A$9,0)),""))</f>
        <v>0</v>
      </c>
      <c r="J107" s="12">
        <f>IF(OR(H107="",I107=""),"",H107*I107)</f>
        <v>0</v>
      </c>
    </row>
    <row r="108" spans="1:10">
      <c r="A108" s="10"/>
      <c r="B108" s="7"/>
      <c r="C108" s="7"/>
      <c r="D108" s="11">
        <f>IF(C108="","",IFERROR(INDEX(Setup!$E$4:$E$23,MATCH(C108,Setup!$D$4:$D$23,0)),"Check nozzle"))</f>
        <v>0</v>
      </c>
      <c r="E108" s="9"/>
      <c r="F108" s="9"/>
      <c r="G108" s="9"/>
      <c r="H108" s="12">
        <f>IF(OR(E108="",F108=""),"",F108-E108-N(G108))</f>
        <v>0</v>
      </c>
      <c r="I108" s="12">
        <f>IF(D108="","",IFERROR(INDEX(Setup!$B$4:$B$9,MATCH(D108,Setup!$A$4:$A$9,0)),""))</f>
        <v>0</v>
      </c>
      <c r="J108" s="12">
        <f>IF(OR(H108="",I108=""),"",H108*I108)</f>
        <v>0</v>
      </c>
    </row>
    <row r="109" spans="1:10">
      <c r="A109" s="10"/>
      <c r="B109" s="7"/>
      <c r="C109" s="7"/>
      <c r="D109" s="11">
        <f>IF(C109="","",IFERROR(INDEX(Setup!$E$4:$E$23,MATCH(C109,Setup!$D$4:$D$23,0)),"Check nozzle"))</f>
        <v>0</v>
      </c>
      <c r="E109" s="9"/>
      <c r="F109" s="9"/>
      <c r="G109" s="9"/>
      <c r="H109" s="12">
        <f>IF(OR(E109="",F109=""),"",F109-E109-N(G109))</f>
        <v>0</v>
      </c>
      <c r="I109" s="12">
        <f>IF(D109="","",IFERROR(INDEX(Setup!$B$4:$B$9,MATCH(D109,Setup!$A$4:$A$9,0)),""))</f>
        <v>0</v>
      </c>
      <c r="J109" s="12">
        <f>IF(OR(H109="",I109=""),"",H109*I109)</f>
        <v>0</v>
      </c>
    </row>
    <row r="110" spans="1:10">
      <c r="A110" s="10"/>
      <c r="B110" s="7"/>
      <c r="C110" s="7"/>
      <c r="D110" s="11">
        <f>IF(C110="","",IFERROR(INDEX(Setup!$E$4:$E$23,MATCH(C110,Setup!$D$4:$D$23,0)),"Check nozzle"))</f>
        <v>0</v>
      </c>
      <c r="E110" s="9"/>
      <c r="F110" s="9"/>
      <c r="G110" s="9"/>
      <c r="H110" s="12">
        <f>IF(OR(E110="",F110=""),"",F110-E110-N(G110))</f>
        <v>0</v>
      </c>
      <c r="I110" s="12">
        <f>IF(D110="","",IFERROR(INDEX(Setup!$B$4:$B$9,MATCH(D110,Setup!$A$4:$A$9,0)),""))</f>
        <v>0</v>
      </c>
      <c r="J110" s="12">
        <f>IF(OR(H110="",I110=""),"",H110*I110)</f>
        <v>0</v>
      </c>
    </row>
    <row r="111" spans="1:10">
      <c r="A111" s="10"/>
      <c r="B111" s="7"/>
      <c r="C111" s="7"/>
      <c r="D111" s="11">
        <f>IF(C111="","",IFERROR(INDEX(Setup!$E$4:$E$23,MATCH(C111,Setup!$D$4:$D$23,0)),"Check nozzle"))</f>
        <v>0</v>
      </c>
      <c r="E111" s="9"/>
      <c r="F111" s="9"/>
      <c r="G111" s="9"/>
      <c r="H111" s="12">
        <f>IF(OR(E111="",F111=""),"",F111-E111-N(G111))</f>
        <v>0</v>
      </c>
      <c r="I111" s="12">
        <f>IF(D111="","",IFERROR(INDEX(Setup!$B$4:$B$9,MATCH(D111,Setup!$A$4:$A$9,0)),""))</f>
        <v>0</v>
      </c>
      <c r="J111" s="12">
        <f>IF(OR(H111="",I111=""),"",H111*I111)</f>
        <v>0</v>
      </c>
    </row>
    <row r="112" spans="1:10">
      <c r="A112" s="10"/>
      <c r="B112" s="7"/>
      <c r="C112" s="7"/>
      <c r="D112" s="11">
        <f>IF(C112="","",IFERROR(INDEX(Setup!$E$4:$E$23,MATCH(C112,Setup!$D$4:$D$23,0)),"Check nozzle"))</f>
        <v>0</v>
      </c>
      <c r="E112" s="9"/>
      <c r="F112" s="9"/>
      <c r="G112" s="9"/>
      <c r="H112" s="12">
        <f>IF(OR(E112="",F112=""),"",F112-E112-N(G112))</f>
        <v>0</v>
      </c>
      <c r="I112" s="12">
        <f>IF(D112="","",IFERROR(INDEX(Setup!$B$4:$B$9,MATCH(D112,Setup!$A$4:$A$9,0)),""))</f>
        <v>0</v>
      </c>
      <c r="J112" s="12">
        <f>IF(OR(H112="",I112=""),"",H112*I112)</f>
        <v>0</v>
      </c>
    </row>
    <row r="113" spans="1:10">
      <c r="A113" s="10"/>
      <c r="B113" s="7"/>
      <c r="C113" s="7"/>
      <c r="D113" s="11">
        <f>IF(C113="","",IFERROR(INDEX(Setup!$E$4:$E$23,MATCH(C113,Setup!$D$4:$D$23,0)),"Check nozzle"))</f>
        <v>0</v>
      </c>
      <c r="E113" s="9"/>
      <c r="F113" s="9"/>
      <c r="G113" s="9"/>
      <c r="H113" s="12">
        <f>IF(OR(E113="",F113=""),"",F113-E113-N(G113))</f>
        <v>0</v>
      </c>
      <c r="I113" s="12">
        <f>IF(D113="","",IFERROR(INDEX(Setup!$B$4:$B$9,MATCH(D113,Setup!$A$4:$A$9,0)),""))</f>
        <v>0</v>
      </c>
      <c r="J113" s="12">
        <f>IF(OR(H113="",I113=""),"",H113*I113)</f>
        <v>0</v>
      </c>
    </row>
    <row r="114" spans="1:10">
      <c r="A114" s="10"/>
      <c r="B114" s="7"/>
      <c r="C114" s="7"/>
      <c r="D114" s="11">
        <f>IF(C114="","",IFERROR(INDEX(Setup!$E$4:$E$23,MATCH(C114,Setup!$D$4:$D$23,0)),"Check nozzle"))</f>
        <v>0</v>
      </c>
      <c r="E114" s="9"/>
      <c r="F114" s="9"/>
      <c r="G114" s="9"/>
      <c r="H114" s="12">
        <f>IF(OR(E114="",F114=""),"",F114-E114-N(G114))</f>
        <v>0</v>
      </c>
      <c r="I114" s="12">
        <f>IF(D114="","",IFERROR(INDEX(Setup!$B$4:$B$9,MATCH(D114,Setup!$A$4:$A$9,0)),""))</f>
        <v>0</v>
      </c>
      <c r="J114" s="12">
        <f>IF(OR(H114="",I114=""),"",H114*I114)</f>
        <v>0</v>
      </c>
    </row>
    <row r="115" spans="1:10">
      <c r="A115" s="10"/>
      <c r="B115" s="7"/>
      <c r="C115" s="7"/>
      <c r="D115" s="11">
        <f>IF(C115="","",IFERROR(INDEX(Setup!$E$4:$E$23,MATCH(C115,Setup!$D$4:$D$23,0)),"Check nozzle"))</f>
        <v>0</v>
      </c>
      <c r="E115" s="9"/>
      <c r="F115" s="9"/>
      <c r="G115" s="9"/>
      <c r="H115" s="12">
        <f>IF(OR(E115="",F115=""),"",F115-E115-N(G115))</f>
        <v>0</v>
      </c>
      <c r="I115" s="12">
        <f>IF(D115="","",IFERROR(INDEX(Setup!$B$4:$B$9,MATCH(D115,Setup!$A$4:$A$9,0)),""))</f>
        <v>0</v>
      </c>
      <c r="J115" s="12">
        <f>IF(OR(H115="",I115=""),"",H115*I115)</f>
        <v>0</v>
      </c>
    </row>
    <row r="116" spans="1:10">
      <c r="A116" s="10"/>
      <c r="B116" s="7"/>
      <c r="C116" s="7"/>
      <c r="D116" s="11">
        <f>IF(C116="","",IFERROR(INDEX(Setup!$E$4:$E$23,MATCH(C116,Setup!$D$4:$D$23,0)),"Check nozzle"))</f>
        <v>0</v>
      </c>
      <c r="E116" s="9"/>
      <c r="F116" s="9"/>
      <c r="G116" s="9"/>
      <c r="H116" s="12">
        <f>IF(OR(E116="",F116=""),"",F116-E116-N(G116))</f>
        <v>0</v>
      </c>
      <c r="I116" s="12">
        <f>IF(D116="","",IFERROR(INDEX(Setup!$B$4:$B$9,MATCH(D116,Setup!$A$4:$A$9,0)),""))</f>
        <v>0</v>
      </c>
      <c r="J116" s="12">
        <f>IF(OR(H116="",I116=""),"",H116*I116)</f>
        <v>0</v>
      </c>
    </row>
    <row r="117" spans="1:10">
      <c r="A117" s="10"/>
      <c r="B117" s="7"/>
      <c r="C117" s="7"/>
      <c r="D117" s="11">
        <f>IF(C117="","",IFERROR(INDEX(Setup!$E$4:$E$23,MATCH(C117,Setup!$D$4:$D$23,0)),"Check nozzle"))</f>
        <v>0</v>
      </c>
      <c r="E117" s="9"/>
      <c r="F117" s="9"/>
      <c r="G117" s="9"/>
      <c r="H117" s="12">
        <f>IF(OR(E117="",F117=""),"",F117-E117-N(G117))</f>
        <v>0</v>
      </c>
      <c r="I117" s="12">
        <f>IF(D117="","",IFERROR(INDEX(Setup!$B$4:$B$9,MATCH(D117,Setup!$A$4:$A$9,0)),""))</f>
        <v>0</v>
      </c>
      <c r="J117" s="12">
        <f>IF(OR(H117="",I117=""),"",H117*I117)</f>
        <v>0</v>
      </c>
    </row>
    <row r="118" spans="1:10">
      <c r="A118" s="10"/>
      <c r="B118" s="7"/>
      <c r="C118" s="7"/>
      <c r="D118" s="11">
        <f>IF(C118="","",IFERROR(INDEX(Setup!$E$4:$E$23,MATCH(C118,Setup!$D$4:$D$23,0)),"Check nozzle"))</f>
        <v>0</v>
      </c>
      <c r="E118" s="9"/>
      <c r="F118" s="9"/>
      <c r="G118" s="9"/>
      <c r="H118" s="12">
        <f>IF(OR(E118="",F118=""),"",F118-E118-N(G118))</f>
        <v>0</v>
      </c>
      <c r="I118" s="12">
        <f>IF(D118="","",IFERROR(INDEX(Setup!$B$4:$B$9,MATCH(D118,Setup!$A$4:$A$9,0)),""))</f>
        <v>0</v>
      </c>
      <c r="J118" s="12">
        <f>IF(OR(H118="",I118=""),"",H118*I118)</f>
        <v>0</v>
      </c>
    </row>
    <row r="119" spans="1:10">
      <c r="A119" s="10"/>
      <c r="B119" s="7"/>
      <c r="C119" s="7"/>
      <c r="D119" s="11">
        <f>IF(C119="","",IFERROR(INDEX(Setup!$E$4:$E$23,MATCH(C119,Setup!$D$4:$D$23,0)),"Check nozzle"))</f>
        <v>0</v>
      </c>
      <c r="E119" s="9"/>
      <c r="F119" s="9"/>
      <c r="G119" s="9"/>
      <c r="H119" s="12">
        <f>IF(OR(E119="",F119=""),"",F119-E119-N(G119))</f>
        <v>0</v>
      </c>
      <c r="I119" s="12">
        <f>IF(D119="","",IFERROR(INDEX(Setup!$B$4:$B$9,MATCH(D119,Setup!$A$4:$A$9,0)),""))</f>
        <v>0</v>
      </c>
      <c r="J119" s="12">
        <f>IF(OR(H119="",I119=""),"",H119*I119)</f>
        <v>0</v>
      </c>
    </row>
    <row r="120" spans="1:10">
      <c r="A120" s="10"/>
      <c r="B120" s="7"/>
      <c r="C120" s="7"/>
      <c r="D120" s="11">
        <f>IF(C120="","",IFERROR(INDEX(Setup!$E$4:$E$23,MATCH(C120,Setup!$D$4:$D$23,0)),"Check nozzle"))</f>
        <v>0</v>
      </c>
      <c r="E120" s="9"/>
      <c r="F120" s="9"/>
      <c r="G120" s="9"/>
      <c r="H120" s="12">
        <f>IF(OR(E120="",F120=""),"",F120-E120-N(G120))</f>
        <v>0</v>
      </c>
      <c r="I120" s="12">
        <f>IF(D120="","",IFERROR(INDEX(Setup!$B$4:$B$9,MATCH(D120,Setup!$A$4:$A$9,0)),""))</f>
        <v>0</v>
      </c>
      <c r="J120" s="12">
        <f>IF(OR(H120="",I120=""),"",H120*I120)</f>
        <v>0</v>
      </c>
    </row>
    <row r="121" spans="1:10">
      <c r="A121" s="10"/>
      <c r="B121" s="7"/>
      <c r="C121" s="7"/>
      <c r="D121" s="11">
        <f>IF(C121="","",IFERROR(INDEX(Setup!$E$4:$E$23,MATCH(C121,Setup!$D$4:$D$23,0)),"Check nozzle"))</f>
        <v>0</v>
      </c>
      <c r="E121" s="9"/>
      <c r="F121" s="9"/>
      <c r="G121" s="9"/>
      <c r="H121" s="12">
        <f>IF(OR(E121="",F121=""),"",F121-E121-N(G121))</f>
        <v>0</v>
      </c>
      <c r="I121" s="12">
        <f>IF(D121="","",IFERROR(INDEX(Setup!$B$4:$B$9,MATCH(D121,Setup!$A$4:$A$9,0)),""))</f>
        <v>0</v>
      </c>
      <c r="J121" s="12">
        <f>IF(OR(H121="",I121=""),"",H121*I121)</f>
        <v>0</v>
      </c>
    </row>
    <row r="122" spans="1:10">
      <c r="A122" s="10"/>
      <c r="B122" s="7"/>
      <c r="C122" s="7"/>
      <c r="D122" s="11">
        <f>IF(C122="","",IFERROR(INDEX(Setup!$E$4:$E$23,MATCH(C122,Setup!$D$4:$D$23,0)),"Check nozzle"))</f>
        <v>0</v>
      </c>
      <c r="E122" s="9"/>
      <c r="F122" s="9"/>
      <c r="G122" s="9"/>
      <c r="H122" s="12">
        <f>IF(OR(E122="",F122=""),"",F122-E122-N(G122))</f>
        <v>0</v>
      </c>
      <c r="I122" s="12">
        <f>IF(D122="","",IFERROR(INDEX(Setup!$B$4:$B$9,MATCH(D122,Setup!$A$4:$A$9,0)),""))</f>
        <v>0</v>
      </c>
      <c r="J122" s="12">
        <f>IF(OR(H122="",I122=""),"",H122*I122)</f>
        <v>0</v>
      </c>
    </row>
    <row r="123" spans="1:10">
      <c r="A123" s="10"/>
      <c r="B123" s="7"/>
      <c r="C123" s="7"/>
      <c r="D123" s="11">
        <f>IF(C123="","",IFERROR(INDEX(Setup!$E$4:$E$23,MATCH(C123,Setup!$D$4:$D$23,0)),"Check nozzle"))</f>
        <v>0</v>
      </c>
      <c r="E123" s="9"/>
      <c r="F123" s="9"/>
      <c r="G123" s="9"/>
      <c r="H123" s="12">
        <f>IF(OR(E123="",F123=""),"",F123-E123-N(G123))</f>
        <v>0</v>
      </c>
      <c r="I123" s="12">
        <f>IF(D123="","",IFERROR(INDEX(Setup!$B$4:$B$9,MATCH(D123,Setup!$A$4:$A$9,0)),""))</f>
        <v>0</v>
      </c>
      <c r="J123" s="12">
        <f>IF(OR(H123="",I123=""),"",H123*I123)</f>
        <v>0</v>
      </c>
    </row>
    <row r="124" spans="1:10">
      <c r="A124" s="10"/>
      <c r="B124" s="7"/>
      <c r="C124" s="7"/>
      <c r="D124" s="11">
        <f>IF(C124="","",IFERROR(INDEX(Setup!$E$4:$E$23,MATCH(C124,Setup!$D$4:$D$23,0)),"Check nozzle"))</f>
        <v>0</v>
      </c>
      <c r="E124" s="9"/>
      <c r="F124" s="9"/>
      <c r="G124" s="9"/>
      <c r="H124" s="12">
        <f>IF(OR(E124="",F124=""),"",F124-E124-N(G124))</f>
        <v>0</v>
      </c>
      <c r="I124" s="12">
        <f>IF(D124="","",IFERROR(INDEX(Setup!$B$4:$B$9,MATCH(D124,Setup!$A$4:$A$9,0)),""))</f>
        <v>0</v>
      </c>
      <c r="J124" s="12">
        <f>IF(OR(H124="",I124=""),"",H124*I124)</f>
        <v>0</v>
      </c>
    </row>
    <row r="125" spans="1:10">
      <c r="A125" s="10"/>
      <c r="B125" s="7"/>
      <c r="C125" s="7"/>
      <c r="D125" s="11">
        <f>IF(C125="","",IFERROR(INDEX(Setup!$E$4:$E$23,MATCH(C125,Setup!$D$4:$D$23,0)),"Check nozzle"))</f>
        <v>0</v>
      </c>
      <c r="E125" s="9"/>
      <c r="F125" s="9"/>
      <c r="G125" s="9"/>
      <c r="H125" s="12">
        <f>IF(OR(E125="",F125=""),"",F125-E125-N(G125))</f>
        <v>0</v>
      </c>
      <c r="I125" s="12">
        <f>IF(D125="","",IFERROR(INDEX(Setup!$B$4:$B$9,MATCH(D125,Setup!$A$4:$A$9,0)),""))</f>
        <v>0</v>
      </c>
      <c r="J125" s="12">
        <f>IF(OR(H125="",I125=""),"",H125*I125)</f>
        <v>0</v>
      </c>
    </row>
    <row r="126" spans="1:10">
      <c r="A126" s="10"/>
      <c r="B126" s="7"/>
      <c r="C126" s="7"/>
      <c r="D126" s="11">
        <f>IF(C126="","",IFERROR(INDEX(Setup!$E$4:$E$23,MATCH(C126,Setup!$D$4:$D$23,0)),"Check nozzle"))</f>
        <v>0</v>
      </c>
      <c r="E126" s="9"/>
      <c r="F126" s="9"/>
      <c r="G126" s="9"/>
      <c r="H126" s="12">
        <f>IF(OR(E126="",F126=""),"",F126-E126-N(G126))</f>
        <v>0</v>
      </c>
      <c r="I126" s="12">
        <f>IF(D126="","",IFERROR(INDEX(Setup!$B$4:$B$9,MATCH(D126,Setup!$A$4:$A$9,0)),""))</f>
        <v>0</v>
      </c>
      <c r="J126" s="12">
        <f>IF(OR(H126="",I126=""),"",H126*I126)</f>
        <v>0</v>
      </c>
    </row>
    <row r="127" spans="1:10">
      <c r="A127" s="10"/>
      <c r="B127" s="7"/>
      <c r="C127" s="7"/>
      <c r="D127" s="11">
        <f>IF(C127="","",IFERROR(INDEX(Setup!$E$4:$E$23,MATCH(C127,Setup!$D$4:$D$23,0)),"Check nozzle"))</f>
        <v>0</v>
      </c>
      <c r="E127" s="9"/>
      <c r="F127" s="9"/>
      <c r="G127" s="9"/>
      <c r="H127" s="12">
        <f>IF(OR(E127="",F127=""),"",F127-E127-N(G127))</f>
        <v>0</v>
      </c>
      <c r="I127" s="12">
        <f>IF(D127="","",IFERROR(INDEX(Setup!$B$4:$B$9,MATCH(D127,Setup!$A$4:$A$9,0)),""))</f>
        <v>0</v>
      </c>
      <c r="J127" s="12">
        <f>IF(OR(H127="",I127=""),"",H127*I127)</f>
        <v>0</v>
      </c>
    </row>
    <row r="128" spans="1:10">
      <c r="A128" s="10"/>
      <c r="B128" s="7"/>
      <c r="C128" s="7"/>
      <c r="D128" s="11">
        <f>IF(C128="","",IFERROR(INDEX(Setup!$E$4:$E$23,MATCH(C128,Setup!$D$4:$D$23,0)),"Check nozzle"))</f>
        <v>0</v>
      </c>
      <c r="E128" s="9"/>
      <c r="F128" s="9"/>
      <c r="G128" s="9"/>
      <c r="H128" s="12">
        <f>IF(OR(E128="",F128=""),"",F128-E128-N(G128))</f>
        <v>0</v>
      </c>
      <c r="I128" s="12">
        <f>IF(D128="","",IFERROR(INDEX(Setup!$B$4:$B$9,MATCH(D128,Setup!$A$4:$A$9,0)),""))</f>
        <v>0</v>
      </c>
      <c r="J128" s="12">
        <f>IF(OR(H128="",I128=""),"",H128*I128)</f>
        <v>0</v>
      </c>
    </row>
    <row r="129" spans="1:10">
      <c r="A129" s="10"/>
      <c r="B129" s="7"/>
      <c r="C129" s="7"/>
      <c r="D129" s="11">
        <f>IF(C129="","",IFERROR(INDEX(Setup!$E$4:$E$23,MATCH(C129,Setup!$D$4:$D$23,0)),"Check nozzle"))</f>
        <v>0</v>
      </c>
      <c r="E129" s="9"/>
      <c r="F129" s="9"/>
      <c r="G129" s="9"/>
      <c r="H129" s="12">
        <f>IF(OR(E129="",F129=""),"",F129-E129-N(G129))</f>
        <v>0</v>
      </c>
      <c r="I129" s="12">
        <f>IF(D129="","",IFERROR(INDEX(Setup!$B$4:$B$9,MATCH(D129,Setup!$A$4:$A$9,0)),""))</f>
        <v>0</v>
      </c>
      <c r="J129" s="12">
        <f>IF(OR(H129="",I129=""),"",H129*I129)</f>
        <v>0</v>
      </c>
    </row>
    <row r="130" spans="1:10">
      <c r="A130" s="10"/>
      <c r="B130" s="7"/>
      <c r="C130" s="7"/>
      <c r="D130" s="11">
        <f>IF(C130="","",IFERROR(INDEX(Setup!$E$4:$E$23,MATCH(C130,Setup!$D$4:$D$23,0)),"Check nozzle"))</f>
        <v>0</v>
      </c>
      <c r="E130" s="9"/>
      <c r="F130" s="9"/>
      <c r="G130" s="9"/>
      <c r="H130" s="12">
        <f>IF(OR(E130="",F130=""),"",F130-E130-N(G130))</f>
        <v>0</v>
      </c>
      <c r="I130" s="12">
        <f>IF(D130="","",IFERROR(INDEX(Setup!$B$4:$B$9,MATCH(D130,Setup!$A$4:$A$9,0)),""))</f>
        <v>0</v>
      </c>
      <c r="J130" s="12">
        <f>IF(OR(H130="",I130=""),"",H130*I130)</f>
        <v>0</v>
      </c>
    </row>
    <row r="131" spans="1:10">
      <c r="A131" s="10"/>
      <c r="B131" s="7"/>
      <c r="C131" s="7"/>
      <c r="D131" s="11">
        <f>IF(C131="","",IFERROR(INDEX(Setup!$E$4:$E$23,MATCH(C131,Setup!$D$4:$D$23,0)),"Check nozzle"))</f>
        <v>0</v>
      </c>
      <c r="E131" s="9"/>
      <c r="F131" s="9"/>
      <c r="G131" s="9"/>
      <c r="H131" s="12">
        <f>IF(OR(E131="",F131=""),"",F131-E131-N(G131))</f>
        <v>0</v>
      </c>
      <c r="I131" s="12">
        <f>IF(D131="","",IFERROR(INDEX(Setup!$B$4:$B$9,MATCH(D131,Setup!$A$4:$A$9,0)),""))</f>
        <v>0</v>
      </c>
      <c r="J131" s="12">
        <f>IF(OR(H131="",I131=""),"",H131*I131)</f>
        <v>0</v>
      </c>
    </row>
    <row r="132" spans="1:10">
      <c r="A132" s="10"/>
      <c r="B132" s="7"/>
      <c r="C132" s="7"/>
      <c r="D132" s="11">
        <f>IF(C132="","",IFERROR(INDEX(Setup!$E$4:$E$23,MATCH(C132,Setup!$D$4:$D$23,0)),"Check nozzle"))</f>
        <v>0</v>
      </c>
      <c r="E132" s="9"/>
      <c r="F132" s="9"/>
      <c r="G132" s="9"/>
      <c r="H132" s="12">
        <f>IF(OR(E132="",F132=""),"",F132-E132-N(G132))</f>
        <v>0</v>
      </c>
      <c r="I132" s="12">
        <f>IF(D132="","",IFERROR(INDEX(Setup!$B$4:$B$9,MATCH(D132,Setup!$A$4:$A$9,0)),""))</f>
        <v>0</v>
      </c>
      <c r="J132" s="12">
        <f>IF(OR(H132="",I132=""),"",H132*I132)</f>
        <v>0</v>
      </c>
    </row>
    <row r="133" spans="1:10">
      <c r="A133" s="10"/>
      <c r="B133" s="7"/>
      <c r="C133" s="7"/>
      <c r="D133" s="11">
        <f>IF(C133="","",IFERROR(INDEX(Setup!$E$4:$E$23,MATCH(C133,Setup!$D$4:$D$23,0)),"Check nozzle"))</f>
        <v>0</v>
      </c>
      <c r="E133" s="9"/>
      <c r="F133" s="9"/>
      <c r="G133" s="9"/>
      <c r="H133" s="12">
        <f>IF(OR(E133="",F133=""),"",F133-E133-N(G133))</f>
        <v>0</v>
      </c>
      <c r="I133" s="12">
        <f>IF(D133="","",IFERROR(INDEX(Setup!$B$4:$B$9,MATCH(D133,Setup!$A$4:$A$9,0)),""))</f>
        <v>0</v>
      </c>
      <c r="J133" s="12">
        <f>IF(OR(H133="",I133=""),"",H133*I133)</f>
        <v>0</v>
      </c>
    </row>
    <row r="134" spans="1:10">
      <c r="A134" s="10"/>
      <c r="B134" s="7"/>
      <c r="C134" s="7"/>
      <c r="D134" s="11">
        <f>IF(C134="","",IFERROR(INDEX(Setup!$E$4:$E$23,MATCH(C134,Setup!$D$4:$D$23,0)),"Check nozzle"))</f>
        <v>0</v>
      </c>
      <c r="E134" s="9"/>
      <c r="F134" s="9"/>
      <c r="G134" s="9"/>
      <c r="H134" s="12">
        <f>IF(OR(E134="",F134=""),"",F134-E134-N(G134))</f>
        <v>0</v>
      </c>
      <c r="I134" s="12">
        <f>IF(D134="","",IFERROR(INDEX(Setup!$B$4:$B$9,MATCH(D134,Setup!$A$4:$A$9,0)),""))</f>
        <v>0</v>
      </c>
      <c r="J134" s="12">
        <f>IF(OR(H134="",I134=""),"",H134*I134)</f>
        <v>0</v>
      </c>
    </row>
    <row r="135" spans="1:10">
      <c r="A135" s="10"/>
      <c r="B135" s="7"/>
      <c r="C135" s="7"/>
      <c r="D135" s="11">
        <f>IF(C135="","",IFERROR(INDEX(Setup!$E$4:$E$23,MATCH(C135,Setup!$D$4:$D$23,0)),"Check nozzle"))</f>
        <v>0</v>
      </c>
      <c r="E135" s="9"/>
      <c r="F135" s="9"/>
      <c r="G135" s="9"/>
      <c r="H135" s="12">
        <f>IF(OR(E135="",F135=""),"",F135-E135-N(G135))</f>
        <v>0</v>
      </c>
      <c r="I135" s="12">
        <f>IF(D135="","",IFERROR(INDEX(Setup!$B$4:$B$9,MATCH(D135,Setup!$A$4:$A$9,0)),""))</f>
        <v>0</v>
      </c>
      <c r="J135" s="12">
        <f>IF(OR(H135="",I135=""),"",H135*I135)</f>
        <v>0</v>
      </c>
    </row>
    <row r="136" spans="1:10">
      <c r="A136" s="10"/>
      <c r="B136" s="7"/>
      <c r="C136" s="7"/>
      <c r="D136" s="11">
        <f>IF(C136="","",IFERROR(INDEX(Setup!$E$4:$E$23,MATCH(C136,Setup!$D$4:$D$23,0)),"Check nozzle"))</f>
        <v>0</v>
      </c>
      <c r="E136" s="9"/>
      <c r="F136" s="9"/>
      <c r="G136" s="9"/>
      <c r="H136" s="12">
        <f>IF(OR(E136="",F136=""),"",F136-E136-N(G136))</f>
        <v>0</v>
      </c>
      <c r="I136" s="12">
        <f>IF(D136="","",IFERROR(INDEX(Setup!$B$4:$B$9,MATCH(D136,Setup!$A$4:$A$9,0)),""))</f>
        <v>0</v>
      </c>
      <c r="J136" s="12">
        <f>IF(OR(H136="",I136=""),"",H136*I136)</f>
        <v>0</v>
      </c>
    </row>
    <row r="137" spans="1:10">
      <c r="A137" s="10"/>
      <c r="B137" s="7"/>
      <c r="C137" s="7"/>
      <c r="D137" s="11">
        <f>IF(C137="","",IFERROR(INDEX(Setup!$E$4:$E$23,MATCH(C137,Setup!$D$4:$D$23,0)),"Check nozzle"))</f>
        <v>0</v>
      </c>
      <c r="E137" s="9"/>
      <c r="F137" s="9"/>
      <c r="G137" s="9"/>
      <c r="H137" s="12">
        <f>IF(OR(E137="",F137=""),"",F137-E137-N(G137))</f>
        <v>0</v>
      </c>
      <c r="I137" s="12">
        <f>IF(D137="","",IFERROR(INDEX(Setup!$B$4:$B$9,MATCH(D137,Setup!$A$4:$A$9,0)),""))</f>
        <v>0</v>
      </c>
      <c r="J137" s="12">
        <f>IF(OR(H137="",I137=""),"",H137*I137)</f>
        <v>0</v>
      </c>
    </row>
    <row r="138" spans="1:10">
      <c r="A138" s="10"/>
      <c r="B138" s="7"/>
      <c r="C138" s="7"/>
      <c r="D138" s="11">
        <f>IF(C138="","",IFERROR(INDEX(Setup!$E$4:$E$23,MATCH(C138,Setup!$D$4:$D$23,0)),"Check nozzle"))</f>
        <v>0</v>
      </c>
      <c r="E138" s="9"/>
      <c r="F138" s="9"/>
      <c r="G138" s="9"/>
      <c r="H138" s="12">
        <f>IF(OR(E138="",F138=""),"",F138-E138-N(G138))</f>
        <v>0</v>
      </c>
      <c r="I138" s="12">
        <f>IF(D138="","",IFERROR(INDEX(Setup!$B$4:$B$9,MATCH(D138,Setup!$A$4:$A$9,0)),""))</f>
        <v>0</v>
      </c>
      <c r="J138" s="12">
        <f>IF(OR(H138="",I138=""),"",H138*I138)</f>
        <v>0</v>
      </c>
    </row>
    <row r="139" spans="1:10">
      <c r="A139" s="10"/>
      <c r="B139" s="7"/>
      <c r="C139" s="7"/>
      <c r="D139" s="11">
        <f>IF(C139="","",IFERROR(INDEX(Setup!$E$4:$E$23,MATCH(C139,Setup!$D$4:$D$23,0)),"Check nozzle"))</f>
        <v>0</v>
      </c>
      <c r="E139" s="9"/>
      <c r="F139" s="9"/>
      <c r="G139" s="9"/>
      <c r="H139" s="12">
        <f>IF(OR(E139="",F139=""),"",F139-E139-N(G139))</f>
        <v>0</v>
      </c>
      <c r="I139" s="12">
        <f>IF(D139="","",IFERROR(INDEX(Setup!$B$4:$B$9,MATCH(D139,Setup!$A$4:$A$9,0)),""))</f>
        <v>0</v>
      </c>
      <c r="J139" s="12">
        <f>IF(OR(H139="",I139=""),"",H139*I139)</f>
        <v>0</v>
      </c>
    </row>
    <row r="140" spans="1:10">
      <c r="A140" s="10"/>
      <c r="B140" s="7"/>
      <c r="C140" s="7"/>
      <c r="D140" s="11">
        <f>IF(C140="","",IFERROR(INDEX(Setup!$E$4:$E$23,MATCH(C140,Setup!$D$4:$D$23,0)),"Check nozzle"))</f>
        <v>0</v>
      </c>
      <c r="E140" s="9"/>
      <c r="F140" s="9"/>
      <c r="G140" s="9"/>
      <c r="H140" s="12">
        <f>IF(OR(E140="",F140=""),"",F140-E140-N(G140))</f>
        <v>0</v>
      </c>
      <c r="I140" s="12">
        <f>IF(D140="","",IFERROR(INDEX(Setup!$B$4:$B$9,MATCH(D140,Setup!$A$4:$A$9,0)),""))</f>
        <v>0</v>
      </c>
      <c r="J140" s="12">
        <f>IF(OR(H140="",I140=""),"",H140*I140)</f>
        <v>0</v>
      </c>
    </row>
    <row r="141" spans="1:10">
      <c r="A141" s="10"/>
      <c r="B141" s="7"/>
      <c r="C141" s="7"/>
      <c r="D141" s="11">
        <f>IF(C141="","",IFERROR(INDEX(Setup!$E$4:$E$23,MATCH(C141,Setup!$D$4:$D$23,0)),"Check nozzle"))</f>
        <v>0</v>
      </c>
      <c r="E141" s="9"/>
      <c r="F141" s="9"/>
      <c r="G141" s="9"/>
      <c r="H141" s="12">
        <f>IF(OR(E141="",F141=""),"",F141-E141-N(G141))</f>
        <v>0</v>
      </c>
      <c r="I141" s="12">
        <f>IF(D141="","",IFERROR(INDEX(Setup!$B$4:$B$9,MATCH(D141,Setup!$A$4:$A$9,0)),""))</f>
        <v>0</v>
      </c>
      <c r="J141" s="12">
        <f>IF(OR(H141="",I141=""),"",H141*I141)</f>
        <v>0</v>
      </c>
    </row>
    <row r="142" spans="1:10">
      <c r="A142" s="10"/>
      <c r="B142" s="7"/>
      <c r="C142" s="7"/>
      <c r="D142" s="11">
        <f>IF(C142="","",IFERROR(INDEX(Setup!$E$4:$E$23,MATCH(C142,Setup!$D$4:$D$23,0)),"Check nozzle"))</f>
        <v>0</v>
      </c>
      <c r="E142" s="9"/>
      <c r="F142" s="9"/>
      <c r="G142" s="9"/>
      <c r="H142" s="12">
        <f>IF(OR(E142="",F142=""),"",F142-E142-N(G142))</f>
        <v>0</v>
      </c>
      <c r="I142" s="12">
        <f>IF(D142="","",IFERROR(INDEX(Setup!$B$4:$B$9,MATCH(D142,Setup!$A$4:$A$9,0)),""))</f>
        <v>0</v>
      </c>
      <c r="J142" s="12">
        <f>IF(OR(H142="",I142=""),"",H142*I142)</f>
        <v>0</v>
      </c>
    </row>
    <row r="143" spans="1:10">
      <c r="A143" s="10"/>
      <c r="B143" s="7"/>
      <c r="C143" s="7"/>
      <c r="D143" s="11">
        <f>IF(C143="","",IFERROR(INDEX(Setup!$E$4:$E$23,MATCH(C143,Setup!$D$4:$D$23,0)),"Check nozzle"))</f>
        <v>0</v>
      </c>
      <c r="E143" s="9"/>
      <c r="F143" s="9"/>
      <c r="G143" s="9"/>
      <c r="H143" s="12">
        <f>IF(OR(E143="",F143=""),"",F143-E143-N(G143))</f>
        <v>0</v>
      </c>
      <c r="I143" s="12">
        <f>IF(D143="","",IFERROR(INDEX(Setup!$B$4:$B$9,MATCH(D143,Setup!$A$4:$A$9,0)),""))</f>
        <v>0</v>
      </c>
      <c r="J143" s="12">
        <f>IF(OR(H143="",I143=""),"",H143*I143)</f>
        <v>0</v>
      </c>
    </row>
    <row r="144" spans="1:10">
      <c r="A144" s="10"/>
      <c r="B144" s="7"/>
      <c r="C144" s="7"/>
      <c r="D144" s="11">
        <f>IF(C144="","",IFERROR(INDEX(Setup!$E$4:$E$23,MATCH(C144,Setup!$D$4:$D$23,0)),"Check nozzle"))</f>
        <v>0</v>
      </c>
      <c r="E144" s="9"/>
      <c r="F144" s="9"/>
      <c r="G144" s="9"/>
      <c r="H144" s="12">
        <f>IF(OR(E144="",F144=""),"",F144-E144-N(G144))</f>
        <v>0</v>
      </c>
      <c r="I144" s="12">
        <f>IF(D144="","",IFERROR(INDEX(Setup!$B$4:$B$9,MATCH(D144,Setup!$A$4:$A$9,0)),""))</f>
        <v>0</v>
      </c>
      <c r="J144" s="12">
        <f>IF(OR(H144="",I144=""),"",H144*I144)</f>
        <v>0</v>
      </c>
    </row>
    <row r="145" spans="1:10">
      <c r="A145" s="10"/>
      <c r="B145" s="7"/>
      <c r="C145" s="7"/>
      <c r="D145" s="11">
        <f>IF(C145="","",IFERROR(INDEX(Setup!$E$4:$E$23,MATCH(C145,Setup!$D$4:$D$23,0)),"Check nozzle"))</f>
        <v>0</v>
      </c>
      <c r="E145" s="9"/>
      <c r="F145" s="9"/>
      <c r="G145" s="9"/>
      <c r="H145" s="12">
        <f>IF(OR(E145="",F145=""),"",F145-E145-N(G145))</f>
        <v>0</v>
      </c>
      <c r="I145" s="12">
        <f>IF(D145="","",IFERROR(INDEX(Setup!$B$4:$B$9,MATCH(D145,Setup!$A$4:$A$9,0)),""))</f>
        <v>0</v>
      </c>
      <c r="J145" s="12">
        <f>IF(OR(H145="",I145=""),"",H145*I145)</f>
        <v>0</v>
      </c>
    </row>
    <row r="146" spans="1:10">
      <c r="A146" s="10"/>
      <c r="B146" s="7"/>
      <c r="C146" s="7"/>
      <c r="D146" s="11">
        <f>IF(C146="","",IFERROR(INDEX(Setup!$E$4:$E$23,MATCH(C146,Setup!$D$4:$D$23,0)),"Check nozzle"))</f>
        <v>0</v>
      </c>
      <c r="E146" s="9"/>
      <c r="F146" s="9"/>
      <c r="G146" s="9"/>
      <c r="H146" s="12">
        <f>IF(OR(E146="",F146=""),"",F146-E146-N(G146))</f>
        <v>0</v>
      </c>
      <c r="I146" s="12">
        <f>IF(D146="","",IFERROR(INDEX(Setup!$B$4:$B$9,MATCH(D146,Setup!$A$4:$A$9,0)),""))</f>
        <v>0</v>
      </c>
      <c r="J146" s="12">
        <f>IF(OR(H146="",I146=""),"",H146*I146)</f>
        <v>0</v>
      </c>
    </row>
    <row r="147" spans="1:10">
      <c r="A147" s="10"/>
      <c r="B147" s="7"/>
      <c r="C147" s="7"/>
      <c r="D147" s="11">
        <f>IF(C147="","",IFERROR(INDEX(Setup!$E$4:$E$23,MATCH(C147,Setup!$D$4:$D$23,0)),"Check nozzle"))</f>
        <v>0</v>
      </c>
      <c r="E147" s="9"/>
      <c r="F147" s="9"/>
      <c r="G147" s="9"/>
      <c r="H147" s="12">
        <f>IF(OR(E147="",F147=""),"",F147-E147-N(G147))</f>
        <v>0</v>
      </c>
      <c r="I147" s="12">
        <f>IF(D147="","",IFERROR(INDEX(Setup!$B$4:$B$9,MATCH(D147,Setup!$A$4:$A$9,0)),""))</f>
        <v>0</v>
      </c>
      <c r="J147" s="12">
        <f>IF(OR(H147="",I147=""),"",H147*I147)</f>
        <v>0</v>
      </c>
    </row>
    <row r="148" spans="1:10">
      <c r="A148" s="10"/>
      <c r="B148" s="7"/>
      <c r="C148" s="7"/>
      <c r="D148" s="11">
        <f>IF(C148="","",IFERROR(INDEX(Setup!$E$4:$E$23,MATCH(C148,Setup!$D$4:$D$23,0)),"Check nozzle"))</f>
        <v>0</v>
      </c>
      <c r="E148" s="9"/>
      <c r="F148" s="9"/>
      <c r="G148" s="9"/>
      <c r="H148" s="12">
        <f>IF(OR(E148="",F148=""),"",F148-E148-N(G148))</f>
        <v>0</v>
      </c>
      <c r="I148" s="12">
        <f>IF(D148="","",IFERROR(INDEX(Setup!$B$4:$B$9,MATCH(D148,Setup!$A$4:$A$9,0)),""))</f>
        <v>0</v>
      </c>
      <c r="J148" s="12">
        <f>IF(OR(H148="",I148=""),"",H148*I148)</f>
        <v>0</v>
      </c>
    </row>
    <row r="149" spans="1:10">
      <c r="A149" s="10"/>
      <c r="B149" s="7"/>
      <c r="C149" s="7"/>
      <c r="D149" s="11">
        <f>IF(C149="","",IFERROR(INDEX(Setup!$E$4:$E$23,MATCH(C149,Setup!$D$4:$D$23,0)),"Check nozzle"))</f>
        <v>0</v>
      </c>
      <c r="E149" s="9"/>
      <c r="F149" s="9"/>
      <c r="G149" s="9"/>
      <c r="H149" s="12">
        <f>IF(OR(E149="",F149=""),"",F149-E149-N(G149))</f>
        <v>0</v>
      </c>
      <c r="I149" s="12">
        <f>IF(D149="","",IFERROR(INDEX(Setup!$B$4:$B$9,MATCH(D149,Setup!$A$4:$A$9,0)),""))</f>
        <v>0</v>
      </c>
      <c r="J149" s="12">
        <f>IF(OR(H149="",I149=""),"",H149*I149)</f>
        <v>0</v>
      </c>
    </row>
    <row r="150" spans="1:10">
      <c r="A150" s="10"/>
      <c r="B150" s="7"/>
      <c r="C150" s="7"/>
      <c r="D150" s="11">
        <f>IF(C150="","",IFERROR(INDEX(Setup!$E$4:$E$23,MATCH(C150,Setup!$D$4:$D$23,0)),"Check nozzle"))</f>
        <v>0</v>
      </c>
      <c r="E150" s="9"/>
      <c r="F150" s="9"/>
      <c r="G150" s="9"/>
      <c r="H150" s="12">
        <f>IF(OR(E150="",F150=""),"",F150-E150-N(G150))</f>
        <v>0</v>
      </c>
      <c r="I150" s="12">
        <f>IF(D150="","",IFERROR(INDEX(Setup!$B$4:$B$9,MATCH(D150,Setup!$A$4:$A$9,0)),""))</f>
        <v>0</v>
      </c>
      <c r="J150" s="12">
        <f>IF(OR(H150="",I150=""),"",H150*I150)</f>
        <v>0</v>
      </c>
    </row>
    <row r="151" spans="1:10">
      <c r="A151" s="10"/>
      <c r="B151" s="7"/>
      <c r="C151" s="7"/>
      <c r="D151" s="11">
        <f>IF(C151="","",IFERROR(INDEX(Setup!$E$4:$E$23,MATCH(C151,Setup!$D$4:$D$23,0)),"Check nozzle"))</f>
        <v>0</v>
      </c>
      <c r="E151" s="9"/>
      <c r="F151" s="9"/>
      <c r="G151" s="9"/>
      <c r="H151" s="12">
        <f>IF(OR(E151="",F151=""),"",F151-E151-N(G151))</f>
        <v>0</v>
      </c>
      <c r="I151" s="12">
        <f>IF(D151="","",IFERROR(INDEX(Setup!$B$4:$B$9,MATCH(D151,Setup!$A$4:$A$9,0)),""))</f>
        <v>0</v>
      </c>
      <c r="J151" s="12">
        <f>IF(OR(H151="",I151=""),"",H151*I151)</f>
        <v>0</v>
      </c>
    </row>
    <row r="152" spans="1:10">
      <c r="A152" s="10"/>
      <c r="B152" s="7"/>
      <c r="C152" s="7"/>
      <c r="D152" s="11">
        <f>IF(C152="","",IFERROR(INDEX(Setup!$E$4:$E$23,MATCH(C152,Setup!$D$4:$D$23,0)),"Check nozzle"))</f>
        <v>0</v>
      </c>
      <c r="E152" s="9"/>
      <c r="F152" s="9"/>
      <c r="G152" s="9"/>
      <c r="H152" s="12">
        <f>IF(OR(E152="",F152=""),"",F152-E152-N(G152))</f>
        <v>0</v>
      </c>
      <c r="I152" s="12">
        <f>IF(D152="","",IFERROR(INDEX(Setup!$B$4:$B$9,MATCH(D152,Setup!$A$4:$A$9,0)),""))</f>
        <v>0</v>
      </c>
      <c r="J152" s="12">
        <f>IF(OR(H152="",I152=""),"",H152*I152)</f>
        <v>0</v>
      </c>
    </row>
    <row r="153" spans="1:10">
      <c r="A153" s="10"/>
      <c r="B153" s="7"/>
      <c r="C153" s="7"/>
      <c r="D153" s="11">
        <f>IF(C153="","",IFERROR(INDEX(Setup!$E$4:$E$23,MATCH(C153,Setup!$D$4:$D$23,0)),"Check nozzle"))</f>
        <v>0</v>
      </c>
      <c r="E153" s="9"/>
      <c r="F153" s="9"/>
      <c r="G153" s="9"/>
      <c r="H153" s="12">
        <f>IF(OR(E153="",F153=""),"",F153-E153-N(G153))</f>
        <v>0</v>
      </c>
      <c r="I153" s="12">
        <f>IF(D153="","",IFERROR(INDEX(Setup!$B$4:$B$9,MATCH(D153,Setup!$A$4:$A$9,0)),""))</f>
        <v>0</v>
      </c>
      <c r="J153" s="12">
        <f>IF(OR(H153="",I153=""),"",H153*I153)</f>
        <v>0</v>
      </c>
    </row>
    <row r="154" spans="1:10">
      <c r="A154" s="10"/>
      <c r="B154" s="7"/>
      <c r="C154" s="7"/>
      <c r="D154" s="11">
        <f>IF(C154="","",IFERROR(INDEX(Setup!$E$4:$E$23,MATCH(C154,Setup!$D$4:$D$23,0)),"Check nozzle"))</f>
        <v>0</v>
      </c>
      <c r="E154" s="9"/>
      <c r="F154" s="9"/>
      <c r="G154" s="9"/>
      <c r="H154" s="12">
        <f>IF(OR(E154="",F154=""),"",F154-E154-N(G154))</f>
        <v>0</v>
      </c>
      <c r="I154" s="12">
        <f>IF(D154="","",IFERROR(INDEX(Setup!$B$4:$B$9,MATCH(D154,Setup!$A$4:$A$9,0)),""))</f>
        <v>0</v>
      </c>
      <c r="J154" s="12">
        <f>IF(OR(H154="",I154=""),"",H154*I154)</f>
        <v>0</v>
      </c>
    </row>
    <row r="155" spans="1:10">
      <c r="A155" s="10"/>
      <c r="B155" s="7"/>
      <c r="C155" s="7"/>
      <c r="D155" s="11">
        <f>IF(C155="","",IFERROR(INDEX(Setup!$E$4:$E$23,MATCH(C155,Setup!$D$4:$D$23,0)),"Check nozzle"))</f>
        <v>0</v>
      </c>
      <c r="E155" s="9"/>
      <c r="F155" s="9"/>
      <c r="G155" s="9"/>
      <c r="H155" s="12">
        <f>IF(OR(E155="",F155=""),"",F155-E155-N(G155))</f>
        <v>0</v>
      </c>
      <c r="I155" s="12">
        <f>IF(D155="","",IFERROR(INDEX(Setup!$B$4:$B$9,MATCH(D155,Setup!$A$4:$A$9,0)),""))</f>
        <v>0</v>
      </c>
      <c r="J155" s="12">
        <f>IF(OR(H155="",I155=""),"",H155*I155)</f>
        <v>0</v>
      </c>
    </row>
    <row r="156" spans="1:10">
      <c r="A156" s="10"/>
      <c r="B156" s="7"/>
      <c r="C156" s="7"/>
      <c r="D156" s="11">
        <f>IF(C156="","",IFERROR(INDEX(Setup!$E$4:$E$23,MATCH(C156,Setup!$D$4:$D$23,0)),"Check nozzle"))</f>
        <v>0</v>
      </c>
      <c r="E156" s="9"/>
      <c r="F156" s="9"/>
      <c r="G156" s="9"/>
      <c r="H156" s="12">
        <f>IF(OR(E156="",F156=""),"",F156-E156-N(G156))</f>
        <v>0</v>
      </c>
      <c r="I156" s="12">
        <f>IF(D156="","",IFERROR(INDEX(Setup!$B$4:$B$9,MATCH(D156,Setup!$A$4:$A$9,0)),""))</f>
        <v>0</v>
      </c>
      <c r="J156" s="12">
        <f>IF(OR(H156="",I156=""),"",H156*I156)</f>
        <v>0</v>
      </c>
    </row>
    <row r="157" spans="1:10">
      <c r="A157" s="10"/>
      <c r="B157" s="7"/>
      <c r="C157" s="7"/>
      <c r="D157" s="11">
        <f>IF(C157="","",IFERROR(INDEX(Setup!$E$4:$E$23,MATCH(C157,Setup!$D$4:$D$23,0)),"Check nozzle"))</f>
        <v>0</v>
      </c>
      <c r="E157" s="9"/>
      <c r="F157" s="9"/>
      <c r="G157" s="9"/>
      <c r="H157" s="12">
        <f>IF(OR(E157="",F157=""),"",F157-E157-N(G157))</f>
        <v>0</v>
      </c>
      <c r="I157" s="12">
        <f>IF(D157="","",IFERROR(INDEX(Setup!$B$4:$B$9,MATCH(D157,Setup!$A$4:$A$9,0)),""))</f>
        <v>0</v>
      </c>
      <c r="J157" s="12">
        <f>IF(OR(H157="",I157=""),"",H157*I157)</f>
        <v>0</v>
      </c>
    </row>
    <row r="158" spans="1:10">
      <c r="A158" s="10"/>
      <c r="B158" s="7"/>
      <c r="C158" s="7"/>
      <c r="D158" s="11">
        <f>IF(C158="","",IFERROR(INDEX(Setup!$E$4:$E$23,MATCH(C158,Setup!$D$4:$D$23,0)),"Check nozzle"))</f>
        <v>0</v>
      </c>
      <c r="E158" s="9"/>
      <c r="F158" s="9"/>
      <c r="G158" s="9"/>
      <c r="H158" s="12">
        <f>IF(OR(E158="",F158=""),"",F158-E158-N(G158))</f>
        <v>0</v>
      </c>
      <c r="I158" s="12">
        <f>IF(D158="","",IFERROR(INDEX(Setup!$B$4:$B$9,MATCH(D158,Setup!$A$4:$A$9,0)),""))</f>
        <v>0</v>
      </c>
      <c r="J158" s="12">
        <f>IF(OR(H158="",I158=""),"",H158*I158)</f>
        <v>0</v>
      </c>
    </row>
    <row r="159" spans="1:10">
      <c r="A159" s="10"/>
      <c r="B159" s="7"/>
      <c r="C159" s="7"/>
      <c r="D159" s="11">
        <f>IF(C159="","",IFERROR(INDEX(Setup!$E$4:$E$23,MATCH(C159,Setup!$D$4:$D$23,0)),"Check nozzle"))</f>
        <v>0</v>
      </c>
      <c r="E159" s="9"/>
      <c r="F159" s="9"/>
      <c r="G159" s="9"/>
      <c r="H159" s="12">
        <f>IF(OR(E159="",F159=""),"",F159-E159-N(G159))</f>
        <v>0</v>
      </c>
      <c r="I159" s="12">
        <f>IF(D159="","",IFERROR(INDEX(Setup!$B$4:$B$9,MATCH(D159,Setup!$A$4:$A$9,0)),""))</f>
        <v>0</v>
      </c>
      <c r="J159" s="12">
        <f>IF(OR(H159="",I159=""),"",H159*I159)</f>
        <v>0</v>
      </c>
    </row>
    <row r="160" spans="1:10">
      <c r="A160" s="10"/>
      <c r="B160" s="7"/>
      <c r="C160" s="7"/>
      <c r="D160" s="11">
        <f>IF(C160="","",IFERROR(INDEX(Setup!$E$4:$E$23,MATCH(C160,Setup!$D$4:$D$23,0)),"Check nozzle"))</f>
        <v>0</v>
      </c>
      <c r="E160" s="9"/>
      <c r="F160" s="9"/>
      <c r="G160" s="9"/>
      <c r="H160" s="12">
        <f>IF(OR(E160="",F160=""),"",F160-E160-N(G160))</f>
        <v>0</v>
      </c>
      <c r="I160" s="12">
        <f>IF(D160="","",IFERROR(INDEX(Setup!$B$4:$B$9,MATCH(D160,Setup!$A$4:$A$9,0)),""))</f>
        <v>0</v>
      </c>
      <c r="J160" s="12">
        <f>IF(OR(H160="",I160=""),"",H160*I160)</f>
        <v>0</v>
      </c>
    </row>
    <row r="161" spans="1:10">
      <c r="A161" s="10"/>
      <c r="B161" s="7"/>
      <c r="C161" s="7"/>
      <c r="D161" s="11">
        <f>IF(C161="","",IFERROR(INDEX(Setup!$E$4:$E$23,MATCH(C161,Setup!$D$4:$D$23,0)),"Check nozzle"))</f>
        <v>0</v>
      </c>
      <c r="E161" s="9"/>
      <c r="F161" s="9"/>
      <c r="G161" s="9"/>
      <c r="H161" s="12">
        <f>IF(OR(E161="",F161=""),"",F161-E161-N(G161))</f>
        <v>0</v>
      </c>
      <c r="I161" s="12">
        <f>IF(D161="","",IFERROR(INDEX(Setup!$B$4:$B$9,MATCH(D161,Setup!$A$4:$A$9,0)),""))</f>
        <v>0</v>
      </c>
      <c r="J161" s="12">
        <f>IF(OR(H161="",I161=""),"",H161*I161)</f>
        <v>0</v>
      </c>
    </row>
    <row r="162" spans="1:10">
      <c r="A162" s="10"/>
      <c r="B162" s="7"/>
      <c r="C162" s="7"/>
      <c r="D162" s="11">
        <f>IF(C162="","",IFERROR(INDEX(Setup!$E$4:$E$23,MATCH(C162,Setup!$D$4:$D$23,0)),"Check nozzle"))</f>
        <v>0</v>
      </c>
      <c r="E162" s="9"/>
      <c r="F162" s="9"/>
      <c r="G162" s="9"/>
      <c r="H162" s="12">
        <f>IF(OR(E162="",F162=""),"",F162-E162-N(G162))</f>
        <v>0</v>
      </c>
      <c r="I162" s="12">
        <f>IF(D162="","",IFERROR(INDEX(Setup!$B$4:$B$9,MATCH(D162,Setup!$A$4:$A$9,0)),""))</f>
        <v>0</v>
      </c>
      <c r="J162" s="12">
        <f>IF(OR(H162="",I162=""),"",H162*I162)</f>
        <v>0</v>
      </c>
    </row>
    <row r="163" spans="1:10">
      <c r="A163" s="10"/>
      <c r="B163" s="7"/>
      <c r="C163" s="7"/>
      <c r="D163" s="11">
        <f>IF(C163="","",IFERROR(INDEX(Setup!$E$4:$E$23,MATCH(C163,Setup!$D$4:$D$23,0)),"Check nozzle"))</f>
        <v>0</v>
      </c>
      <c r="E163" s="9"/>
      <c r="F163" s="9"/>
      <c r="G163" s="9"/>
      <c r="H163" s="12">
        <f>IF(OR(E163="",F163=""),"",F163-E163-N(G163))</f>
        <v>0</v>
      </c>
      <c r="I163" s="12">
        <f>IF(D163="","",IFERROR(INDEX(Setup!$B$4:$B$9,MATCH(D163,Setup!$A$4:$A$9,0)),""))</f>
        <v>0</v>
      </c>
      <c r="J163" s="12">
        <f>IF(OR(H163="",I163=""),"",H163*I163)</f>
        <v>0</v>
      </c>
    </row>
    <row r="164" spans="1:10">
      <c r="A164" s="10"/>
      <c r="B164" s="7"/>
      <c r="C164" s="7"/>
      <c r="D164" s="11">
        <f>IF(C164="","",IFERROR(INDEX(Setup!$E$4:$E$23,MATCH(C164,Setup!$D$4:$D$23,0)),"Check nozzle"))</f>
        <v>0</v>
      </c>
      <c r="E164" s="9"/>
      <c r="F164" s="9"/>
      <c r="G164" s="9"/>
      <c r="H164" s="12">
        <f>IF(OR(E164="",F164=""),"",F164-E164-N(G164))</f>
        <v>0</v>
      </c>
      <c r="I164" s="12">
        <f>IF(D164="","",IFERROR(INDEX(Setup!$B$4:$B$9,MATCH(D164,Setup!$A$4:$A$9,0)),""))</f>
        <v>0</v>
      </c>
      <c r="J164" s="12">
        <f>IF(OR(H164="",I164=""),"",H164*I164)</f>
        <v>0</v>
      </c>
    </row>
    <row r="165" spans="1:10">
      <c r="A165" s="10"/>
      <c r="B165" s="7"/>
      <c r="C165" s="7"/>
      <c r="D165" s="11">
        <f>IF(C165="","",IFERROR(INDEX(Setup!$E$4:$E$23,MATCH(C165,Setup!$D$4:$D$23,0)),"Check nozzle"))</f>
        <v>0</v>
      </c>
      <c r="E165" s="9"/>
      <c r="F165" s="9"/>
      <c r="G165" s="9"/>
      <c r="H165" s="12">
        <f>IF(OR(E165="",F165=""),"",F165-E165-N(G165))</f>
        <v>0</v>
      </c>
      <c r="I165" s="12">
        <f>IF(D165="","",IFERROR(INDEX(Setup!$B$4:$B$9,MATCH(D165,Setup!$A$4:$A$9,0)),""))</f>
        <v>0</v>
      </c>
      <c r="J165" s="12">
        <f>IF(OR(H165="",I165=""),"",H165*I165)</f>
        <v>0</v>
      </c>
    </row>
    <row r="166" spans="1:10">
      <c r="A166" s="10"/>
      <c r="B166" s="7"/>
      <c r="C166" s="7"/>
      <c r="D166" s="11">
        <f>IF(C166="","",IFERROR(INDEX(Setup!$E$4:$E$23,MATCH(C166,Setup!$D$4:$D$23,0)),"Check nozzle"))</f>
        <v>0</v>
      </c>
      <c r="E166" s="9"/>
      <c r="F166" s="9"/>
      <c r="G166" s="9"/>
      <c r="H166" s="12">
        <f>IF(OR(E166="",F166=""),"",F166-E166-N(G166))</f>
        <v>0</v>
      </c>
      <c r="I166" s="12">
        <f>IF(D166="","",IFERROR(INDEX(Setup!$B$4:$B$9,MATCH(D166,Setup!$A$4:$A$9,0)),""))</f>
        <v>0</v>
      </c>
      <c r="J166" s="12">
        <f>IF(OR(H166="",I166=""),"",H166*I166)</f>
        <v>0</v>
      </c>
    </row>
    <row r="167" spans="1:10">
      <c r="A167" s="10"/>
      <c r="B167" s="7"/>
      <c r="C167" s="7"/>
      <c r="D167" s="11">
        <f>IF(C167="","",IFERROR(INDEX(Setup!$E$4:$E$23,MATCH(C167,Setup!$D$4:$D$23,0)),"Check nozzle"))</f>
        <v>0</v>
      </c>
      <c r="E167" s="9"/>
      <c r="F167" s="9"/>
      <c r="G167" s="9"/>
      <c r="H167" s="12">
        <f>IF(OR(E167="",F167=""),"",F167-E167-N(G167))</f>
        <v>0</v>
      </c>
      <c r="I167" s="12">
        <f>IF(D167="","",IFERROR(INDEX(Setup!$B$4:$B$9,MATCH(D167,Setup!$A$4:$A$9,0)),""))</f>
        <v>0</v>
      </c>
      <c r="J167" s="12">
        <f>IF(OR(H167="",I167=""),"",H167*I167)</f>
        <v>0</v>
      </c>
    </row>
    <row r="168" spans="1:10">
      <c r="A168" s="10"/>
      <c r="B168" s="7"/>
      <c r="C168" s="7"/>
      <c r="D168" s="11">
        <f>IF(C168="","",IFERROR(INDEX(Setup!$E$4:$E$23,MATCH(C168,Setup!$D$4:$D$23,0)),"Check nozzle"))</f>
        <v>0</v>
      </c>
      <c r="E168" s="9"/>
      <c r="F168" s="9"/>
      <c r="G168" s="9"/>
      <c r="H168" s="12">
        <f>IF(OR(E168="",F168=""),"",F168-E168-N(G168))</f>
        <v>0</v>
      </c>
      <c r="I168" s="12">
        <f>IF(D168="","",IFERROR(INDEX(Setup!$B$4:$B$9,MATCH(D168,Setup!$A$4:$A$9,0)),""))</f>
        <v>0</v>
      </c>
      <c r="J168" s="12">
        <f>IF(OR(H168="",I168=""),"",H168*I168)</f>
        <v>0</v>
      </c>
    </row>
    <row r="169" spans="1:10">
      <c r="A169" s="10"/>
      <c r="B169" s="7"/>
      <c r="C169" s="7"/>
      <c r="D169" s="11">
        <f>IF(C169="","",IFERROR(INDEX(Setup!$E$4:$E$23,MATCH(C169,Setup!$D$4:$D$23,0)),"Check nozzle"))</f>
        <v>0</v>
      </c>
      <c r="E169" s="9"/>
      <c r="F169" s="9"/>
      <c r="G169" s="9"/>
      <c r="H169" s="12">
        <f>IF(OR(E169="",F169=""),"",F169-E169-N(G169))</f>
        <v>0</v>
      </c>
      <c r="I169" s="12">
        <f>IF(D169="","",IFERROR(INDEX(Setup!$B$4:$B$9,MATCH(D169,Setup!$A$4:$A$9,0)),""))</f>
        <v>0</v>
      </c>
      <c r="J169" s="12">
        <f>IF(OR(H169="",I169=""),"",H169*I169)</f>
        <v>0</v>
      </c>
    </row>
    <row r="170" spans="1:10">
      <c r="A170" s="10"/>
      <c r="B170" s="7"/>
      <c r="C170" s="7"/>
      <c r="D170" s="11">
        <f>IF(C170="","",IFERROR(INDEX(Setup!$E$4:$E$23,MATCH(C170,Setup!$D$4:$D$23,0)),"Check nozzle"))</f>
        <v>0</v>
      </c>
      <c r="E170" s="9"/>
      <c r="F170" s="9"/>
      <c r="G170" s="9"/>
      <c r="H170" s="12">
        <f>IF(OR(E170="",F170=""),"",F170-E170-N(G170))</f>
        <v>0</v>
      </c>
      <c r="I170" s="12">
        <f>IF(D170="","",IFERROR(INDEX(Setup!$B$4:$B$9,MATCH(D170,Setup!$A$4:$A$9,0)),""))</f>
        <v>0</v>
      </c>
      <c r="J170" s="12">
        <f>IF(OR(H170="",I170=""),"",H170*I170)</f>
        <v>0</v>
      </c>
    </row>
    <row r="171" spans="1:10">
      <c r="A171" s="10"/>
      <c r="B171" s="7"/>
      <c r="C171" s="7"/>
      <c r="D171" s="11">
        <f>IF(C171="","",IFERROR(INDEX(Setup!$E$4:$E$23,MATCH(C171,Setup!$D$4:$D$23,0)),"Check nozzle"))</f>
        <v>0</v>
      </c>
      <c r="E171" s="9"/>
      <c r="F171" s="9"/>
      <c r="G171" s="9"/>
      <c r="H171" s="12">
        <f>IF(OR(E171="",F171=""),"",F171-E171-N(G171))</f>
        <v>0</v>
      </c>
      <c r="I171" s="12">
        <f>IF(D171="","",IFERROR(INDEX(Setup!$B$4:$B$9,MATCH(D171,Setup!$A$4:$A$9,0)),""))</f>
        <v>0</v>
      </c>
      <c r="J171" s="12">
        <f>IF(OR(H171="",I171=""),"",H171*I171)</f>
        <v>0</v>
      </c>
    </row>
    <row r="172" spans="1:10">
      <c r="A172" s="10"/>
      <c r="B172" s="7"/>
      <c r="C172" s="7"/>
      <c r="D172" s="11">
        <f>IF(C172="","",IFERROR(INDEX(Setup!$E$4:$E$23,MATCH(C172,Setup!$D$4:$D$23,0)),"Check nozzle"))</f>
        <v>0</v>
      </c>
      <c r="E172" s="9"/>
      <c r="F172" s="9"/>
      <c r="G172" s="9"/>
      <c r="H172" s="12">
        <f>IF(OR(E172="",F172=""),"",F172-E172-N(G172))</f>
        <v>0</v>
      </c>
      <c r="I172" s="12">
        <f>IF(D172="","",IFERROR(INDEX(Setup!$B$4:$B$9,MATCH(D172,Setup!$A$4:$A$9,0)),""))</f>
        <v>0</v>
      </c>
      <c r="J172" s="12">
        <f>IF(OR(H172="",I172=""),"",H172*I172)</f>
        <v>0</v>
      </c>
    </row>
    <row r="173" spans="1:10">
      <c r="A173" s="10"/>
      <c r="B173" s="7"/>
      <c r="C173" s="7"/>
      <c r="D173" s="11">
        <f>IF(C173="","",IFERROR(INDEX(Setup!$E$4:$E$23,MATCH(C173,Setup!$D$4:$D$23,0)),"Check nozzle"))</f>
        <v>0</v>
      </c>
      <c r="E173" s="9"/>
      <c r="F173" s="9"/>
      <c r="G173" s="9"/>
      <c r="H173" s="12">
        <f>IF(OR(E173="",F173=""),"",F173-E173-N(G173))</f>
        <v>0</v>
      </c>
      <c r="I173" s="12">
        <f>IF(D173="","",IFERROR(INDEX(Setup!$B$4:$B$9,MATCH(D173,Setup!$A$4:$A$9,0)),""))</f>
        <v>0</v>
      </c>
      <c r="J173" s="12">
        <f>IF(OR(H173="",I173=""),"",H173*I173)</f>
        <v>0</v>
      </c>
    </row>
    <row r="174" spans="1:10">
      <c r="A174" s="10"/>
      <c r="B174" s="7"/>
      <c r="C174" s="7"/>
      <c r="D174" s="11">
        <f>IF(C174="","",IFERROR(INDEX(Setup!$E$4:$E$23,MATCH(C174,Setup!$D$4:$D$23,0)),"Check nozzle"))</f>
        <v>0</v>
      </c>
      <c r="E174" s="9"/>
      <c r="F174" s="9"/>
      <c r="G174" s="9"/>
      <c r="H174" s="12">
        <f>IF(OR(E174="",F174=""),"",F174-E174-N(G174))</f>
        <v>0</v>
      </c>
      <c r="I174" s="12">
        <f>IF(D174="","",IFERROR(INDEX(Setup!$B$4:$B$9,MATCH(D174,Setup!$A$4:$A$9,0)),""))</f>
        <v>0</v>
      </c>
      <c r="J174" s="12">
        <f>IF(OR(H174="",I174=""),"",H174*I174)</f>
        <v>0</v>
      </c>
    </row>
    <row r="175" spans="1:10">
      <c r="A175" s="10"/>
      <c r="B175" s="7"/>
      <c r="C175" s="7"/>
      <c r="D175" s="11">
        <f>IF(C175="","",IFERROR(INDEX(Setup!$E$4:$E$23,MATCH(C175,Setup!$D$4:$D$23,0)),"Check nozzle"))</f>
        <v>0</v>
      </c>
      <c r="E175" s="9"/>
      <c r="F175" s="9"/>
      <c r="G175" s="9"/>
      <c r="H175" s="12">
        <f>IF(OR(E175="",F175=""),"",F175-E175-N(G175))</f>
        <v>0</v>
      </c>
      <c r="I175" s="12">
        <f>IF(D175="","",IFERROR(INDEX(Setup!$B$4:$B$9,MATCH(D175,Setup!$A$4:$A$9,0)),""))</f>
        <v>0</v>
      </c>
      <c r="J175" s="12">
        <f>IF(OR(H175="",I175=""),"",H175*I175)</f>
        <v>0</v>
      </c>
    </row>
    <row r="176" spans="1:10">
      <c r="A176" s="10"/>
      <c r="B176" s="7"/>
      <c r="C176" s="7"/>
      <c r="D176" s="11">
        <f>IF(C176="","",IFERROR(INDEX(Setup!$E$4:$E$23,MATCH(C176,Setup!$D$4:$D$23,0)),"Check nozzle"))</f>
        <v>0</v>
      </c>
      <c r="E176" s="9"/>
      <c r="F176" s="9"/>
      <c r="G176" s="9"/>
      <c r="H176" s="12">
        <f>IF(OR(E176="",F176=""),"",F176-E176-N(G176))</f>
        <v>0</v>
      </c>
      <c r="I176" s="12">
        <f>IF(D176="","",IFERROR(INDEX(Setup!$B$4:$B$9,MATCH(D176,Setup!$A$4:$A$9,0)),""))</f>
        <v>0</v>
      </c>
      <c r="J176" s="12">
        <f>IF(OR(H176="",I176=""),"",H176*I176)</f>
        <v>0</v>
      </c>
    </row>
    <row r="177" spans="1:10">
      <c r="A177" s="10"/>
      <c r="B177" s="7"/>
      <c r="C177" s="7"/>
      <c r="D177" s="11">
        <f>IF(C177="","",IFERROR(INDEX(Setup!$E$4:$E$23,MATCH(C177,Setup!$D$4:$D$23,0)),"Check nozzle"))</f>
        <v>0</v>
      </c>
      <c r="E177" s="9"/>
      <c r="F177" s="9"/>
      <c r="G177" s="9"/>
      <c r="H177" s="12">
        <f>IF(OR(E177="",F177=""),"",F177-E177-N(G177))</f>
        <v>0</v>
      </c>
      <c r="I177" s="12">
        <f>IF(D177="","",IFERROR(INDEX(Setup!$B$4:$B$9,MATCH(D177,Setup!$A$4:$A$9,0)),""))</f>
        <v>0</v>
      </c>
      <c r="J177" s="12">
        <f>IF(OR(H177="",I177=""),"",H177*I177)</f>
        <v>0</v>
      </c>
    </row>
    <row r="178" spans="1:10">
      <c r="A178" s="10"/>
      <c r="B178" s="7"/>
      <c r="C178" s="7"/>
      <c r="D178" s="11">
        <f>IF(C178="","",IFERROR(INDEX(Setup!$E$4:$E$23,MATCH(C178,Setup!$D$4:$D$23,0)),"Check nozzle"))</f>
        <v>0</v>
      </c>
      <c r="E178" s="9"/>
      <c r="F178" s="9"/>
      <c r="G178" s="9"/>
      <c r="H178" s="12">
        <f>IF(OR(E178="",F178=""),"",F178-E178-N(G178))</f>
        <v>0</v>
      </c>
      <c r="I178" s="12">
        <f>IF(D178="","",IFERROR(INDEX(Setup!$B$4:$B$9,MATCH(D178,Setup!$A$4:$A$9,0)),""))</f>
        <v>0</v>
      </c>
      <c r="J178" s="12">
        <f>IF(OR(H178="",I178=""),"",H178*I178)</f>
        <v>0</v>
      </c>
    </row>
    <row r="179" spans="1:10">
      <c r="A179" s="10"/>
      <c r="B179" s="7"/>
      <c r="C179" s="7"/>
      <c r="D179" s="11">
        <f>IF(C179="","",IFERROR(INDEX(Setup!$E$4:$E$23,MATCH(C179,Setup!$D$4:$D$23,0)),"Check nozzle"))</f>
        <v>0</v>
      </c>
      <c r="E179" s="9"/>
      <c r="F179" s="9"/>
      <c r="G179" s="9"/>
      <c r="H179" s="12">
        <f>IF(OR(E179="",F179=""),"",F179-E179-N(G179))</f>
        <v>0</v>
      </c>
      <c r="I179" s="12">
        <f>IF(D179="","",IFERROR(INDEX(Setup!$B$4:$B$9,MATCH(D179,Setup!$A$4:$A$9,0)),""))</f>
        <v>0</v>
      </c>
      <c r="J179" s="12">
        <f>IF(OR(H179="",I179=""),"",H179*I179)</f>
        <v>0</v>
      </c>
    </row>
    <row r="180" spans="1:10">
      <c r="A180" s="10"/>
      <c r="B180" s="7"/>
      <c r="C180" s="7"/>
      <c r="D180" s="11">
        <f>IF(C180="","",IFERROR(INDEX(Setup!$E$4:$E$23,MATCH(C180,Setup!$D$4:$D$23,0)),"Check nozzle"))</f>
        <v>0</v>
      </c>
      <c r="E180" s="9"/>
      <c r="F180" s="9"/>
      <c r="G180" s="9"/>
      <c r="H180" s="12">
        <f>IF(OR(E180="",F180=""),"",F180-E180-N(G180))</f>
        <v>0</v>
      </c>
      <c r="I180" s="12">
        <f>IF(D180="","",IFERROR(INDEX(Setup!$B$4:$B$9,MATCH(D180,Setup!$A$4:$A$9,0)),""))</f>
        <v>0</v>
      </c>
      <c r="J180" s="12">
        <f>IF(OR(H180="",I180=""),"",H180*I180)</f>
        <v>0</v>
      </c>
    </row>
    <row r="181" spans="1:10">
      <c r="A181" s="10"/>
      <c r="B181" s="7"/>
      <c r="C181" s="7"/>
      <c r="D181" s="11">
        <f>IF(C181="","",IFERROR(INDEX(Setup!$E$4:$E$23,MATCH(C181,Setup!$D$4:$D$23,0)),"Check nozzle"))</f>
        <v>0</v>
      </c>
      <c r="E181" s="9"/>
      <c r="F181" s="9"/>
      <c r="G181" s="9"/>
      <c r="H181" s="12">
        <f>IF(OR(E181="",F181=""),"",F181-E181-N(G181))</f>
        <v>0</v>
      </c>
      <c r="I181" s="12">
        <f>IF(D181="","",IFERROR(INDEX(Setup!$B$4:$B$9,MATCH(D181,Setup!$A$4:$A$9,0)),""))</f>
        <v>0</v>
      </c>
      <c r="J181" s="12">
        <f>IF(OR(H181="",I181=""),"",H181*I181)</f>
        <v>0</v>
      </c>
    </row>
    <row r="182" spans="1:10">
      <c r="A182" s="10"/>
      <c r="B182" s="7"/>
      <c r="C182" s="7"/>
      <c r="D182" s="11">
        <f>IF(C182="","",IFERROR(INDEX(Setup!$E$4:$E$23,MATCH(C182,Setup!$D$4:$D$23,0)),"Check nozzle"))</f>
        <v>0</v>
      </c>
      <c r="E182" s="9"/>
      <c r="F182" s="9"/>
      <c r="G182" s="9"/>
      <c r="H182" s="12">
        <f>IF(OR(E182="",F182=""),"",F182-E182-N(G182))</f>
        <v>0</v>
      </c>
      <c r="I182" s="12">
        <f>IF(D182="","",IFERROR(INDEX(Setup!$B$4:$B$9,MATCH(D182,Setup!$A$4:$A$9,0)),""))</f>
        <v>0</v>
      </c>
      <c r="J182" s="12">
        <f>IF(OR(H182="",I182=""),"",H182*I182)</f>
        <v>0</v>
      </c>
    </row>
    <row r="183" spans="1:10">
      <c r="A183" s="10"/>
      <c r="B183" s="7"/>
      <c r="C183" s="7"/>
      <c r="D183" s="11">
        <f>IF(C183="","",IFERROR(INDEX(Setup!$E$4:$E$23,MATCH(C183,Setup!$D$4:$D$23,0)),"Check nozzle"))</f>
        <v>0</v>
      </c>
      <c r="E183" s="9"/>
      <c r="F183" s="9"/>
      <c r="G183" s="9"/>
      <c r="H183" s="12">
        <f>IF(OR(E183="",F183=""),"",F183-E183-N(G183))</f>
        <v>0</v>
      </c>
      <c r="I183" s="12">
        <f>IF(D183="","",IFERROR(INDEX(Setup!$B$4:$B$9,MATCH(D183,Setup!$A$4:$A$9,0)),""))</f>
        <v>0</v>
      </c>
      <c r="J183" s="12">
        <f>IF(OR(H183="",I183=""),"",H183*I183)</f>
        <v>0</v>
      </c>
    </row>
    <row r="184" spans="1:10">
      <c r="A184" s="10"/>
      <c r="B184" s="7"/>
      <c r="C184" s="7"/>
      <c r="D184" s="11">
        <f>IF(C184="","",IFERROR(INDEX(Setup!$E$4:$E$23,MATCH(C184,Setup!$D$4:$D$23,0)),"Check nozzle"))</f>
        <v>0</v>
      </c>
      <c r="E184" s="9"/>
      <c r="F184" s="9"/>
      <c r="G184" s="9"/>
      <c r="H184" s="12">
        <f>IF(OR(E184="",F184=""),"",F184-E184-N(G184))</f>
        <v>0</v>
      </c>
      <c r="I184" s="12">
        <f>IF(D184="","",IFERROR(INDEX(Setup!$B$4:$B$9,MATCH(D184,Setup!$A$4:$A$9,0)),""))</f>
        <v>0</v>
      </c>
      <c r="J184" s="12">
        <f>IF(OR(H184="",I184=""),"",H184*I184)</f>
        <v>0</v>
      </c>
    </row>
    <row r="185" spans="1:10">
      <c r="A185" s="10"/>
      <c r="B185" s="7"/>
      <c r="C185" s="7"/>
      <c r="D185" s="11">
        <f>IF(C185="","",IFERROR(INDEX(Setup!$E$4:$E$23,MATCH(C185,Setup!$D$4:$D$23,0)),"Check nozzle"))</f>
        <v>0</v>
      </c>
      <c r="E185" s="9"/>
      <c r="F185" s="9"/>
      <c r="G185" s="9"/>
      <c r="H185" s="12">
        <f>IF(OR(E185="",F185=""),"",F185-E185-N(G185))</f>
        <v>0</v>
      </c>
      <c r="I185" s="12">
        <f>IF(D185="","",IFERROR(INDEX(Setup!$B$4:$B$9,MATCH(D185,Setup!$A$4:$A$9,0)),""))</f>
        <v>0</v>
      </c>
      <c r="J185" s="12">
        <f>IF(OR(H185="",I185=""),"",H185*I185)</f>
        <v>0</v>
      </c>
    </row>
    <row r="186" spans="1:10">
      <c r="A186" s="10"/>
      <c r="B186" s="7"/>
      <c r="C186" s="7"/>
      <c r="D186" s="11">
        <f>IF(C186="","",IFERROR(INDEX(Setup!$E$4:$E$23,MATCH(C186,Setup!$D$4:$D$23,0)),"Check nozzle"))</f>
        <v>0</v>
      </c>
      <c r="E186" s="9"/>
      <c r="F186" s="9"/>
      <c r="G186" s="9"/>
      <c r="H186" s="12">
        <f>IF(OR(E186="",F186=""),"",F186-E186-N(G186))</f>
        <v>0</v>
      </c>
      <c r="I186" s="12">
        <f>IF(D186="","",IFERROR(INDEX(Setup!$B$4:$B$9,MATCH(D186,Setup!$A$4:$A$9,0)),""))</f>
        <v>0</v>
      </c>
      <c r="J186" s="12">
        <f>IF(OR(H186="",I186=""),"",H186*I186)</f>
        <v>0</v>
      </c>
    </row>
    <row r="187" spans="1:10">
      <c r="A187" s="10"/>
      <c r="B187" s="7"/>
      <c r="C187" s="7"/>
      <c r="D187" s="11">
        <f>IF(C187="","",IFERROR(INDEX(Setup!$E$4:$E$23,MATCH(C187,Setup!$D$4:$D$23,0)),"Check nozzle"))</f>
        <v>0</v>
      </c>
      <c r="E187" s="9"/>
      <c r="F187" s="9"/>
      <c r="G187" s="9"/>
      <c r="H187" s="12">
        <f>IF(OR(E187="",F187=""),"",F187-E187-N(G187))</f>
        <v>0</v>
      </c>
      <c r="I187" s="12">
        <f>IF(D187="","",IFERROR(INDEX(Setup!$B$4:$B$9,MATCH(D187,Setup!$A$4:$A$9,0)),""))</f>
        <v>0</v>
      </c>
      <c r="J187" s="12">
        <f>IF(OR(H187="",I187=""),"",H187*I187)</f>
        <v>0</v>
      </c>
    </row>
    <row r="188" spans="1:10">
      <c r="A188" s="10"/>
      <c r="B188" s="7"/>
      <c r="C188" s="7"/>
      <c r="D188" s="11">
        <f>IF(C188="","",IFERROR(INDEX(Setup!$E$4:$E$23,MATCH(C188,Setup!$D$4:$D$23,0)),"Check nozzle"))</f>
        <v>0</v>
      </c>
      <c r="E188" s="9"/>
      <c r="F188" s="9"/>
      <c r="G188" s="9"/>
      <c r="H188" s="12">
        <f>IF(OR(E188="",F188=""),"",F188-E188-N(G188))</f>
        <v>0</v>
      </c>
      <c r="I188" s="12">
        <f>IF(D188="","",IFERROR(INDEX(Setup!$B$4:$B$9,MATCH(D188,Setup!$A$4:$A$9,0)),""))</f>
        <v>0</v>
      </c>
      <c r="J188" s="12">
        <f>IF(OR(H188="",I188=""),"",H188*I188)</f>
        <v>0</v>
      </c>
    </row>
    <row r="189" spans="1:10">
      <c r="A189" s="10"/>
      <c r="B189" s="7"/>
      <c r="C189" s="7"/>
      <c r="D189" s="11">
        <f>IF(C189="","",IFERROR(INDEX(Setup!$E$4:$E$23,MATCH(C189,Setup!$D$4:$D$23,0)),"Check nozzle"))</f>
        <v>0</v>
      </c>
      <c r="E189" s="9"/>
      <c r="F189" s="9"/>
      <c r="G189" s="9"/>
      <c r="H189" s="12">
        <f>IF(OR(E189="",F189=""),"",F189-E189-N(G189))</f>
        <v>0</v>
      </c>
      <c r="I189" s="12">
        <f>IF(D189="","",IFERROR(INDEX(Setup!$B$4:$B$9,MATCH(D189,Setup!$A$4:$A$9,0)),""))</f>
        <v>0</v>
      </c>
      <c r="J189" s="12">
        <f>IF(OR(H189="",I189=""),"",H189*I189)</f>
        <v>0</v>
      </c>
    </row>
    <row r="190" spans="1:10">
      <c r="A190" s="10"/>
      <c r="B190" s="7"/>
      <c r="C190" s="7"/>
      <c r="D190" s="11">
        <f>IF(C190="","",IFERROR(INDEX(Setup!$E$4:$E$23,MATCH(C190,Setup!$D$4:$D$23,0)),"Check nozzle"))</f>
        <v>0</v>
      </c>
      <c r="E190" s="9"/>
      <c r="F190" s="9"/>
      <c r="G190" s="9"/>
      <c r="H190" s="12">
        <f>IF(OR(E190="",F190=""),"",F190-E190-N(G190))</f>
        <v>0</v>
      </c>
      <c r="I190" s="12">
        <f>IF(D190="","",IFERROR(INDEX(Setup!$B$4:$B$9,MATCH(D190,Setup!$A$4:$A$9,0)),""))</f>
        <v>0</v>
      </c>
      <c r="J190" s="12">
        <f>IF(OR(H190="",I190=""),"",H190*I190)</f>
        <v>0</v>
      </c>
    </row>
    <row r="191" spans="1:10">
      <c r="A191" s="10"/>
      <c r="B191" s="7"/>
      <c r="C191" s="7"/>
      <c r="D191" s="11">
        <f>IF(C191="","",IFERROR(INDEX(Setup!$E$4:$E$23,MATCH(C191,Setup!$D$4:$D$23,0)),"Check nozzle"))</f>
        <v>0</v>
      </c>
      <c r="E191" s="9"/>
      <c r="F191" s="9"/>
      <c r="G191" s="9"/>
      <c r="H191" s="12">
        <f>IF(OR(E191="",F191=""),"",F191-E191-N(G191))</f>
        <v>0</v>
      </c>
      <c r="I191" s="12">
        <f>IF(D191="","",IFERROR(INDEX(Setup!$B$4:$B$9,MATCH(D191,Setup!$A$4:$A$9,0)),""))</f>
        <v>0</v>
      </c>
      <c r="J191" s="12">
        <f>IF(OR(H191="",I191=""),"",H191*I191)</f>
        <v>0</v>
      </c>
    </row>
    <row r="192" spans="1:10">
      <c r="A192" s="10"/>
      <c r="B192" s="7"/>
      <c r="C192" s="7"/>
      <c r="D192" s="11">
        <f>IF(C192="","",IFERROR(INDEX(Setup!$E$4:$E$23,MATCH(C192,Setup!$D$4:$D$23,0)),"Check nozzle"))</f>
        <v>0</v>
      </c>
      <c r="E192" s="9"/>
      <c r="F192" s="9"/>
      <c r="G192" s="9"/>
      <c r="H192" s="12">
        <f>IF(OR(E192="",F192=""),"",F192-E192-N(G192))</f>
        <v>0</v>
      </c>
      <c r="I192" s="12">
        <f>IF(D192="","",IFERROR(INDEX(Setup!$B$4:$B$9,MATCH(D192,Setup!$A$4:$A$9,0)),""))</f>
        <v>0</v>
      </c>
      <c r="J192" s="12">
        <f>IF(OR(H192="",I192=""),"",H192*I192)</f>
        <v>0</v>
      </c>
    </row>
    <row r="193" spans="1:10">
      <c r="A193" s="10"/>
      <c r="B193" s="7"/>
      <c r="C193" s="7"/>
      <c r="D193" s="11">
        <f>IF(C193="","",IFERROR(INDEX(Setup!$E$4:$E$23,MATCH(C193,Setup!$D$4:$D$23,0)),"Check nozzle"))</f>
        <v>0</v>
      </c>
      <c r="E193" s="9"/>
      <c r="F193" s="9"/>
      <c r="G193" s="9"/>
      <c r="H193" s="12">
        <f>IF(OR(E193="",F193=""),"",F193-E193-N(G193))</f>
        <v>0</v>
      </c>
      <c r="I193" s="12">
        <f>IF(D193="","",IFERROR(INDEX(Setup!$B$4:$B$9,MATCH(D193,Setup!$A$4:$A$9,0)),""))</f>
        <v>0</v>
      </c>
      <c r="J193" s="12">
        <f>IF(OR(H193="",I193=""),"",H193*I193)</f>
        <v>0</v>
      </c>
    </row>
    <row r="194" spans="1:10">
      <c r="A194" s="10"/>
      <c r="B194" s="7"/>
      <c r="C194" s="7"/>
      <c r="D194" s="11">
        <f>IF(C194="","",IFERROR(INDEX(Setup!$E$4:$E$23,MATCH(C194,Setup!$D$4:$D$23,0)),"Check nozzle"))</f>
        <v>0</v>
      </c>
      <c r="E194" s="9"/>
      <c r="F194" s="9"/>
      <c r="G194" s="9"/>
      <c r="H194" s="12">
        <f>IF(OR(E194="",F194=""),"",F194-E194-N(G194))</f>
        <v>0</v>
      </c>
      <c r="I194" s="12">
        <f>IF(D194="","",IFERROR(INDEX(Setup!$B$4:$B$9,MATCH(D194,Setup!$A$4:$A$9,0)),""))</f>
        <v>0</v>
      </c>
      <c r="J194" s="12">
        <f>IF(OR(H194="",I194=""),"",H194*I194)</f>
        <v>0</v>
      </c>
    </row>
    <row r="195" spans="1:10">
      <c r="A195" s="10"/>
      <c r="B195" s="7"/>
      <c r="C195" s="7"/>
      <c r="D195" s="11">
        <f>IF(C195="","",IFERROR(INDEX(Setup!$E$4:$E$23,MATCH(C195,Setup!$D$4:$D$23,0)),"Check nozzle"))</f>
        <v>0</v>
      </c>
      <c r="E195" s="9"/>
      <c r="F195" s="9"/>
      <c r="G195" s="9"/>
      <c r="H195" s="12">
        <f>IF(OR(E195="",F195=""),"",F195-E195-N(G195))</f>
        <v>0</v>
      </c>
      <c r="I195" s="12">
        <f>IF(D195="","",IFERROR(INDEX(Setup!$B$4:$B$9,MATCH(D195,Setup!$A$4:$A$9,0)),""))</f>
        <v>0</v>
      </c>
      <c r="J195" s="12">
        <f>IF(OR(H195="",I195=""),"",H195*I195)</f>
        <v>0</v>
      </c>
    </row>
    <row r="196" spans="1:10">
      <c r="A196" s="10"/>
      <c r="B196" s="7"/>
      <c r="C196" s="7"/>
      <c r="D196" s="11">
        <f>IF(C196="","",IFERROR(INDEX(Setup!$E$4:$E$23,MATCH(C196,Setup!$D$4:$D$23,0)),"Check nozzle"))</f>
        <v>0</v>
      </c>
      <c r="E196" s="9"/>
      <c r="F196" s="9"/>
      <c r="G196" s="9"/>
      <c r="H196" s="12">
        <f>IF(OR(E196="",F196=""),"",F196-E196-N(G196))</f>
        <v>0</v>
      </c>
      <c r="I196" s="12">
        <f>IF(D196="","",IFERROR(INDEX(Setup!$B$4:$B$9,MATCH(D196,Setup!$A$4:$A$9,0)),""))</f>
        <v>0</v>
      </c>
      <c r="J196" s="12">
        <f>IF(OR(H196="",I196=""),"",H196*I196)</f>
        <v>0</v>
      </c>
    </row>
    <row r="197" spans="1:10">
      <c r="A197" s="10"/>
      <c r="B197" s="7"/>
      <c r="C197" s="7"/>
      <c r="D197" s="11">
        <f>IF(C197="","",IFERROR(INDEX(Setup!$E$4:$E$23,MATCH(C197,Setup!$D$4:$D$23,0)),"Check nozzle"))</f>
        <v>0</v>
      </c>
      <c r="E197" s="9"/>
      <c r="F197" s="9"/>
      <c r="G197" s="9"/>
      <c r="H197" s="12">
        <f>IF(OR(E197="",F197=""),"",F197-E197-N(G197))</f>
        <v>0</v>
      </c>
      <c r="I197" s="12">
        <f>IF(D197="","",IFERROR(INDEX(Setup!$B$4:$B$9,MATCH(D197,Setup!$A$4:$A$9,0)),""))</f>
        <v>0</v>
      </c>
      <c r="J197" s="12">
        <f>IF(OR(H197="",I197=""),"",H197*I197)</f>
        <v>0</v>
      </c>
    </row>
    <row r="198" spans="1:10">
      <c r="A198" s="10"/>
      <c r="B198" s="7"/>
      <c r="C198" s="7"/>
      <c r="D198" s="11">
        <f>IF(C198="","",IFERROR(INDEX(Setup!$E$4:$E$23,MATCH(C198,Setup!$D$4:$D$23,0)),"Check nozzle"))</f>
        <v>0</v>
      </c>
      <c r="E198" s="9"/>
      <c r="F198" s="9"/>
      <c r="G198" s="9"/>
      <c r="H198" s="12">
        <f>IF(OR(E198="",F198=""),"",F198-E198-N(G198))</f>
        <v>0</v>
      </c>
      <c r="I198" s="12">
        <f>IF(D198="","",IFERROR(INDEX(Setup!$B$4:$B$9,MATCH(D198,Setup!$A$4:$A$9,0)),""))</f>
        <v>0</v>
      </c>
      <c r="J198" s="12">
        <f>IF(OR(H198="",I198=""),"",H198*I198)</f>
        <v>0</v>
      </c>
    </row>
    <row r="199" spans="1:10">
      <c r="A199" s="10"/>
      <c r="B199" s="7"/>
      <c r="C199" s="7"/>
      <c r="D199" s="11">
        <f>IF(C199="","",IFERROR(INDEX(Setup!$E$4:$E$23,MATCH(C199,Setup!$D$4:$D$23,0)),"Check nozzle"))</f>
        <v>0</v>
      </c>
      <c r="E199" s="9"/>
      <c r="F199" s="9"/>
      <c r="G199" s="9"/>
      <c r="H199" s="12">
        <f>IF(OR(E199="",F199=""),"",F199-E199-N(G199))</f>
        <v>0</v>
      </c>
      <c r="I199" s="12">
        <f>IF(D199="","",IFERROR(INDEX(Setup!$B$4:$B$9,MATCH(D199,Setup!$A$4:$A$9,0)),""))</f>
        <v>0</v>
      </c>
      <c r="J199" s="12">
        <f>IF(OR(H199="",I199=""),"",H199*I199)</f>
        <v>0</v>
      </c>
    </row>
    <row r="200" spans="1:10">
      <c r="A200" s="10"/>
      <c r="B200" s="7"/>
      <c r="C200" s="7"/>
      <c r="D200" s="11">
        <f>IF(C200="","",IFERROR(INDEX(Setup!$E$4:$E$23,MATCH(C200,Setup!$D$4:$D$23,0)),"Check nozzle"))</f>
        <v>0</v>
      </c>
      <c r="E200" s="9"/>
      <c r="F200" s="9"/>
      <c r="G200" s="9"/>
      <c r="H200" s="12">
        <f>IF(OR(E200="",F200=""),"",F200-E200-N(G200))</f>
        <v>0</v>
      </c>
      <c r="I200" s="12">
        <f>IF(D200="","",IFERROR(INDEX(Setup!$B$4:$B$9,MATCH(D200,Setup!$A$4:$A$9,0)),""))</f>
        <v>0</v>
      </c>
      <c r="J200" s="12">
        <f>IF(OR(H200="",I200=""),"",H200*I200)</f>
        <v>0</v>
      </c>
    </row>
    <row r="201" spans="1:10">
      <c r="A201" s="10"/>
      <c r="B201" s="7"/>
      <c r="C201" s="7"/>
      <c r="D201" s="11">
        <f>IF(C201="","",IFERROR(INDEX(Setup!$E$4:$E$23,MATCH(C201,Setup!$D$4:$D$23,0)),"Check nozzle"))</f>
        <v>0</v>
      </c>
      <c r="E201" s="9"/>
      <c r="F201" s="9"/>
      <c r="G201" s="9"/>
      <c r="H201" s="12">
        <f>IF(OR(E201="",F201=""),"",F201-E201-N(G201))</f>
        <v>0</v>
      </c>
      <c r="I201" s="12">
        <f>IF(D201="","",IFERROR(INDEX(Setup!$B$4:$B$9,MATCH(D201,Setup!$A$4:$A$9,0)),""))</f>
        <v>0</v>
      </c>
      <c r="J201" s="12">
        <f>IF(OR(H201="",I201=""),"",H201*I201)</f>
        <v>0</v>
      </c>
    </row>
    <row r="202" spans="1:10">
      <c r="A202" s="10"/>
      <c r="B202" s="7"/>
      <c r="C202" s="7"/>
      <c r="D202" s="11">
        <f>IF(C202="","",IFERROR(INDEX(Setup!$E$4:$E$23,MATCH(C202,Setup!$D$4:$D$23,0)),"Check nozzle"))</f>
        <v>0</v>
      </c>
      <c r="E202" s="9"/>
      <c r="F202" s="9"/>
      <c r="G202" s="9"/>
      <c r="H202" s="12">
        <f>IF(OR(E202="",F202=""),"",F202-E202-N(G202))</f>
        <v>0</v>
      </c>
      <c r="I202" s="12">
        <f>IF(D202="","",IFERROR(INDEX(Setup!$B$4:$B$9,MATCH(D202,Setup!$A$4:$A$9,0)),""))</f>
        <v>0</v>
      </c>
      <c r="J202" s="12">
        <f>IF(OR(H202="",I202=""),"",H202*I202)</f>
        <v>0</v>
      </c>
    </row>
    <row r="203" spans="1:10">
      <c r="A203" s="10"/>
      <c r="B203" s="7"/>
      <c r="C203" s="7"/>
      <c r="D203" s="11">
        <f>IF(C203="","",IFERROR(INDEX(Setup!$E$4:$E$23,MATCH(C203,Setup!$D$4:$D$23,0)),"Check nozzle"))</f>
        <v>0</v>
      </c>
      <c r="E203" s="9"/>
      <c r="F203" s="9"/>
      <c r="G203" s="9"/>
      <c r="H203" s="12">
        <f>IF(OR(E203="",F203=""),"",F203-E203-N(G203))</f>
        <v>0</v>
      </c>
      <c r="I203" s="12">
        <f>IF(D203="","",IFERROR(INDEX(Setup!$B$4:$B$9,MATCH(D203,Setup!$A$4:$A$9,0)),""))</f>
        <v>0</v>
      </c>
      <c r="J203" s="12">
        <f>IF(OR(H203="",I203=""),"",H203*I203)</f>
        <v>0</v>
      </c>
    </row>
    <row r="204" spans="1:10">
      <c r="A204" s="10"/>
      <c r="B204" s="7"/>
      <c r="C204" s="7"/>
      <c r="D204" s="11">
        <f>IF(C204="","",IFERROR(INDEX(Setup!$E$4:$E$23,MATCH(C204,Setup!$D$4:$D$23,0)),"Check nozzle"))</f>
        <v>0</v>
      </c>
      <c r="E204" s="9"/>
      <c r="F204" s="9"/>
      <c r="G204" s="9"/>
      <c r="H204" s="12">
        <f>IF(OR(E204="",F204=""),"",F204-E204-N(G204))</f>
        <v>0</v>
      </c>
      <c r="I204" s="12">
        <f>IF(D204="","",IFERROR(INDEX(Setup!$B$4:$B$9,MATCH(D204,Setup!$A$4:$A$9,0)),""))</f>
        <v>0</v>
      </c>
      <c r="J204" s="12">
        <f>IF(OR(H204="",I204=""),"",H204*I204)</f>
        <v>0</v>
      </c>
    </row>
    <row r="205" spans="1:10">
      <c r="A205" s="10"/>
      <c r="B205" s="7"/>
      <c r="C205" s="7"/>
      <c r="D205" s="11">
        <f>IF(C205="","",IFERROR(INDEX(Setup!$E$4:$E$23,MATCH(C205,Setup!$D$4:$D$23,0)),"Check nozzle"))</f>
        <v>0</v>
      </c>
      <c r="E205" s="9"/>
      <c r="F205" s="9"/>
      <c r="G205" s="9"/>
      <c r="H205" s="12">
        <f>IF(OR(E205="",F205=""),"",F205-E205-N(G205))</f>
        <v>0</v>
      </c>
      <c r="I205" s="12">
        <f>IF(D205="","",IFERROR(INDEX(Setup!$B$4:$B$9,MATCH(D205,Setup!$A$4:$A$9,0)),""))</f>
        <v>0</v>
      </c>
      <c r="J205" s="12">
        <f>IF(OR(H205="",I205=""),"",H205*I205)</f>
        <v>0</v>
      </c>
    </row>
    <row r="206" spans="1:10">
      <c r="A206" s="10"/>
      <c r="B206" s="7"/>
      <c r="C206" s="7"/>
      <c r="D206" s="11">
        <f>IF(C206="","",IFERROR(INDEX(Setup!$E$4:$E$23,MATCH(C206,Setup!$D$4:$D$23,0)),"Check nozzle"))</f>
        <v>0</v>
      </c>
      <c r="E206" s="9"/>
      <c r="F206" s="9"/>
      <c r="G206" s="9"/>
      <c r="H206" s="12">
        <f>IF(OR(E206="",F206=""),"",F206-E206-N(G206))</f>
        <v>0</v>
      </c>
      <c r="I206" s="12">
        <f>IF(D206="","",IFERROR(INDEX(Setup!$B$4:$B$9,MATCH(D206,Setup!$A$4:$A$9,0)),""))</f>
        <v>0</v>
      </c>
      <c r="J206" s="12">
        <f>IF(OR(H206="",I206=""),"",H206*I206)</f>
        <v>0</v>
      </c>
    </row>
    <row r="207" spans="1:10">
      <c r="A207" s="10"/>
      <c r="B207" s="7"/>
      <c r="C207" s="7"/>
      <c r="D207" s="11">
        <f>IF(C207="","",IFERROR(INDEX(Setup!$E$4:$E$23,MATCH(C207,Setup!$D$4:$D$23,0)),"Check nozzle"))</f>
        <v>0</v>
      </c>
      <c r="E207" s="9"/>
      <c r="F207" s="9"/>
      <c r="G207" s="9"/>
      <c r="H207" s="12">
        <f>IF(OR(E207="",F207=""),"",F207-E207-N(G207))</f>
        <v>0</v>
      </c>
      <c r="I207" s="12">
        <f>IF(D207="","",IFERROR(INDEX(Setup!$B$4:$B$9,MATCH(D207,Setup!$A$4:$A$9,0)),""))</f>
        <v>0</v>
      </c>
      <c r="J207" s="12">
        <f>IF(OR(H207="",I207=""),"",H207*I207)</f>
        <v>0</v>
      </c>
    </row>
    <row r="208" spans="1:10">
      <c r="A208" s="10"/>
      <c r="B208" s="7"/>
      <c r="C208" s="7"/>
      <c r="D208" s="11">
        <f>IF(C208="","",IFERROR(INDEX(Setup!$E$4:$E$23,MATCH(C208,Setup!$D$4:$D$23,0)),"Check nozzle"))</f>
        <v>0</v>
      </c>
      <c r="E208" s="9"/>
      <c r="F208" s="9"/>
      <c r="G208" s="9"/>
      <c r="H208" s="12">
        <f>IF(OR(E208="",F208=""),"",F208-E208-N(G208))</f>
        <v>0</v>
      </c>
      <c r="I208" s="12">
        <f>IF(D208="","",IFERROR(INDEX(Setup!$B$4:$B$9,MATCH(D208,Setup!$A$4:$A$9,0)),""))</f>
        <v>0</v>
      </c>
      <c r="J208" s="12">
        <f>IF(OR(H208="",I208=""),"",H208*I208)</f>
        <v>0</v>
      </c>
    </row>
    <row r="209" spans="1:10">
      <c r="A209" s="10"/>
      <c r="B209" s="7"/>
      <c r="C209" s="7"/>
      <c r="D209" s="11">
        <f>IF(C209="","",IFERROR(INDEX(Setup!$E$4:$E$23,MATCH(C209,Setup!$D$4:$D$23,0)),"Check nozzle"))</f>
        <v>0</v>
      </c>
      <c r="E209" s="9"/>
      <c r="F209" s="9"/>
      <c r="G209" s="9"/>
      <c r="H209" s="12">
        <f>IF(OR(E209="",F209=""),"",F209-E209-N(G209))</f>
        <v>0</v>
      </c>
      <c r="I209" s="12">
        <f>IF(D209="","",IFERROR(INDEX(Setup!$B$4:$B$9,MATCH(D209,Setup!$A$4:$A$9,0)),""))</f>
        <v>0</v>
      </c>
      <c r="J209" s="12">
        <f>IF(OR(H209="",I209=""),"",H209*I209)</f>
        <v>0</v>
      </c>
    </row>
    <row r="210" spans="1:10">
      <c r="A210" s="10"/>
      <c r="B210" s="7"/>
      <c r="C210" s="7"/>
      <c r="D210" s="11">
        <f>IF(C210="","",IFERROR(INDEX(Setup!$E$4:$E$23,MATCH(C210,Setup!$D$4:$D$23,0)),"Check nozzle"))</f>
        <v>0</v>
      </c>
      <c r="E210" s="9"/>
      <c r="F210" s="9"/>
      <c r="G210" s="9"/>
      <c r="H210" s="12">
        <f>IF(OR(E210="",F210=""),"",F210-E210-N(G210))</f>
        <v>0</v>
      </c>
      <c r="I210" s="12">
        <f>IF(D210="","",IFERROR(INDEX(Setup!$B$4:$B$9,MATCH(D210,Setup!$A$4:$A$9,0)),""))</f>
        <v>0</v>
      </c>
      <c r="J210" s="12">
        <f>IF(OR(H210="",I210=""),"",H210*I210)</f>
        <v>0</v>
      </c>
    </row>
    <row r="211" spans="1:10">
      <c r="A211" s="10"/>
      <c r="B211" s="7"/>
      <c r="C211" s="7"/>
      <c r="D211" s="11">
        <f>IF(C211="","",IFERROR(INDEX(Setup!$E$4:$E$23,MATCH(C211,Setup!$D$4:$D$23,0)),"Check nozzle"))</f>
        <v>0</v>
      </c>
      <c r="E211" s="9"/>
      <c r="F211" s="9"/>
      <c r="G211" s="9"/>
      <c r="H211" s="12">
        <f>IF(OR(E211="",F211=""),"",F211-E211-N(G211))</f>
        <v>0</v>
      </c>
      <c r="I211" s="12">
        <f>IF(D211="","",IFERROR(INDEX(Setup!$B$4:$B$9,MATCH(D211,Setup!$A$4:$A$9,0)),""))</f>
        <v>0</v>
      </c>
      <c r="J211" s="12">
        <f>IF(OR(H211="",I211=""),"",H211*I211)</f>
        <v>0</v>
      </c>
    </row>
    <row r="212" spans="1:10">
      <c r="A212" s="10"/>
      <c r="B212" s="7"/>
      <c r="C212" s="7"/>
      <c r="D212" s="11">
        <f>IF(C212="","",IFERROR(INDEX(Setup!$E$4:$E$23,MATCH(C212,Setup!$D$4:$D$23,0)),"Check nozzle"))</f>
        <v>0</v>
      </c>
      <c r="E212" s="9"/>
      <c r="F212" s="9"/>
      <c r="G212" s="9"/>
      <c r="H212" s="12">
        <f>IF(OR(E212="",F212=""),"",F212-E212-N(G212))</f>
        <v>0</v>
      </c>
      <c r="I212" s="12">
        <f>IF(D212="","",IFERROR(INDEX(Setup!$B$4:$B$9,MATCH(D212,Setup!$A$4:$A$9,0)),""))</f>
        <v>0</v>
      </c>
      <c r="J212" s="12">
        <f>IF(OR(H212="",I212=""),"",H212*I212)</f>
        <v>0</v>
      </c>
    </row>
    <row r="213" spans="1:10">
      <c r="A213" s="10"/>
      <c r="B213" s="7"/>
      <c r="C213" s="7"/>
      <c r="D213" s="11">
        <f>IF(C213="","",IFERROR(INDEX(Setup!$E$4:$E$23,MATCH(C213,Setup!$D$4:$D$23,0)),"Check nozzle"))</f>
        <v>0</v>
      </c>
      <c r="E213" s="9"/>
      <c r="F213" s="9"/>
      <c r="G213" s="9"/>
      <c r="H213" s="12">
        <f>IF(OR(E213="",F213=""),"",F213-E213-N(G213))</f>
        <v>0</v>
      </c>
      <c r="I213" s="12">
        <f>IF(D213="","",IFERROR(INDEX(Setup!$B$4:$B$9,MATCH(D213,Setup!$A$4:$A$9,0)),""))</f>
        <v>0</v>
      </c>
      <c r="J213" s="12">
        <f>IF(OR(H213="",I213=""),"",H213*I213)</f>
        <v>0</v>
      </c>
    </row>
    <row r="214" spans="1:10">
      <c r="A214" s="10"/>
      <c r="B214" s="7"/>
      <c r="C214" s="7"/>
      <c r="D214" s="11">
        <f>IF(C214="","",IFERROR(INDEX(Setup!$E$4:$E$23,MATCH(C214,Setup!$D$4:$D$23,0)),"Check nozzle"))</f>
        <v>0</v>
      </c>
      <c r="E214" s="9"/>
      <c r="F214" s="9"/>
      <c r="G214" s="9"/>
      <c r="H214" s="12">
        <f>IF(OR(E214="",F214=""),"",F214-E214-N(G214))</f>
        <v>0</v>
      </c>
      <c r="I214" s="12">
        <f>IF(D214="","",IFERROR(INDEX(Setup!$B$4:$B$9,MATCH(D214,Setup!$A$4:$A$9,0)),""))</f>
        <v>0</v>
      </c>
      <c r="J214" s="12">
        <f>IF(OR(H214="",I214=""),"",H214*I214)</f>
        <v>0</v>
      </c>
    </row>
    <row r="215" spans="1:10">
      <c r="A215" s="10"/>
      <c r="B215" s="7"/>
      <c r="C215" s="7"/>
      <c r="D215" s="11">
        <f>IF(C215="","",IFERROR(INDEX(Setup!$E$4:$E$23,MATCH(C215,Setup!$D$4:$D$23,0)),"Check nozzle"))</f>
        <v>0</v>
      </c>
      <c r="E215" s="9"/>
      <c r="F215" s="9"/>
      <c r="G215" s="9"/>
      <c r="H215" s="12">
        <f>IF(OR(E215="",F215=""),"",F215-E215-N(G215))</f>
        <v>0</v>
      </c>
      <c r="I215" s="12">
        <f>IF(D215="","",IFERROR(INDEX(Setup!$B$4:$B$9,MATCH(D215,Setup!$A$4:$A$9,0)),""))</f>
        <v>0</v>
      </c>
      <c r="J215" s="12">
        <f>IF(OR(H215="",I215=""),"",H215*I215)</f>
        <v>0</v>
      </c>
    </row>
    <row r="216" spans="1:10">
      <c r="A216" s="10"/>
      <c r="B216" s="7"/>
      <c r="C216" s="7"/>
      <c r="D216" s="11">
        <f>IF(C216="","",IFERROR(INDEX(Setup!$E$4:$E$23,MATCH(C216,Setup!$D$4:$D$23,0)),"Check nozzle"))</f>
        <v>0</v>
      </c>
      <c r="E216" s="9"/>
      <c r="F216" s="9"/>
      <c r="G216" s="9"/>
      <c r="H216" s="12">
        <f>IF(OR(E216="",F216=""),"",F216-E216-N(G216))</f>
        <v>0</v>
      </c>
      <c r="I216" s="12">
        <f>IF(D216="","",IFERROR(INDEX(Setup!$B$4:$B$9,MATCH(D216,Setup!$A$4:$A$9,0)),""))</f>
        <v>0</v>
      </c>
      <c r="J216" s="12">
        <f>IF(OR(H216="",I216=""),"",H216*I216)</f>
        <v>0</v>
      </c>
    </row>
    <row r="217" spans="1:10">
      <c r="A217" s="10"/>
      <c r="B217" s="7"/>
      <c r="C217" s="7"/>
      <c r="D217" s="11">
        <f>IF(C217="","",IFERROR(INDEX(Setup!$E$4:$E$23,MATCH(C217,Setup!$D$4:$D$23,0)),"Check nozzle"))</f>
        <v>0</v>
      </c>
      <c r="E217" s="9"/>
      <c r="F217" s="9"/>
      <c r="G217" s="9"/>
      <c r="H217" s="12">
        <f>IF(OR(E217="",F217=""),"",F217-E217-N(G217))</f>
        <v>0</v>
      </c>
      <c r="I217" s="12">
        <f>IF(D217="","",IFERROR(INDEX(Setup!$B$4:$B$9,MATCH(D217,Setup!$A$4:$A$9,0)),""))</f>
        <v>0</v>
      </c>
      <c r="J217" s="12">
        <f>IF(OR(H217="",I217=""),"",H217*I217)</f>
        <v>0</v>
      </c>
    </row>
    <row r="218" spans="1:10">
      <c r="A218" s="10"/>
      <c r="B218" s="7"/>
      <c r="C218" s="7"/>
      <c r="D218" s="11">
        <f>IF(C218="","",IFERROR(INDEX(Setup!$E$4:$E$23,MATCH(C218,Setup!$D$4:$D$23,0)),"Check nozzle"))</f>
        <v>0</v>
      </c>
      <c r="E218" s="9"/>
      <c r="F218" s="9"/>
      <c r="G218" s="9"/>
      <c r="H218" s="12">
        <f>IF(OR(E218="",F218=""),"",F218-E218-N(G218))</f>
        <v>0</v>
      </c>
      <c r="I218" s="12">
        <f>IF(D218="","",IFERROR(INDEX(Setup!$B$4:$B$9,MATCH(D218,Setup!$A$4:$A$9,0)),""))</f>
        <v>0</v>
      </c>
      <c r="J218" s="12">
        <f>IF(OR(H218="",I218=""),"",H218*I218)</f>
        <v>0</v>
      </c>
    </row>
    <row r="219" spans="1:10">
      <c r="A219" s="10"/>
      <c r="B219" s="7"/>
      <c r="C219" s="7"/>
      <c r="D219" s="11">
        <f>IF(C219="","",IFERROR(INDEX(Setup!$E$4:$E$23,MATCH(C219,Setup!$D$4:$D$23,0)),"Check nozzle"))</f>
        <v>0</v>
      </c>
      <c r="E219" s="9"/>
      <c r="F219" s="9"/>
      <c r="G219" s="9"/>
      <c r="H219" s="12">
        <f>IF(OR(E219="",F219=""),"",F219-E219-N(G219))</f>
        <v>0</v>
      </c>
      <c r="I219" s="12">
        <f>IF(D219="","",IFERROR(INDEX(Setup!$B$4:$B$9,MATCH(D219,Setup!$A$4:$A$9,0)),""))</f>
        <v>0</v>
      </c>
      <c r="J219" s="12">
        <f>IF(OR(H219="",I219=""),"",H219*I219)</f>
        <v>0</v>
      </c>
    </row>
    <row r="220" spans="1:10">
      <c r="A220" s="10"/>
      <c r="B220" s="7"/>
      <c r="C220" s="7"/>
      <c r="D220" s="11">
        <f>IF(C220="","",IFERROR(INDEX(Setup!$E$4:$E$23,MATCH(C220,Setup!$D$4:$D$23,0)),"Check nozzle"))</f>
        <v>0</v>
      </c>
      <c r="E220" s="9"/>
      <c r="F220" s="9"/>
      <c r="G220" s="9"/>
      <c r="H220" s="12">
        <f>IF(OR(E220="",F220=""),"",F220-E220-N(G220))</f>
        <v>0</v>
      </c>
      <c r="I220" s="12">
        <f>IF(D220="","",IFERROR(INDEX(Setup!$B$4:$B$9,MATCH(D220,Setup!$A$4:$A$9,0)),""))</f>
        <v>0</v>
      </c>
      <c r="J220" s="12">
        <f>IF(OR(H220="",I220=""),"",H220*I220)</f>
        <v>0</v>
      </c>
    </row>
    <row r="221" spans="1:10">
      <c r="A221" s="10"/>
      <c r="B221" s="7"/>
      <c r="C221" s="7"/>
      <c r="D221" s="11">
        <f>IF(C221="","",IFERROR(INDEX(Setup!$E$4:$E$23,MATCH(C221,Setup!$D$4:$D$23,0)),"Check nozzle"))</f>
        <v>0</v>
      </c>
      <c r="E221" s="9"/>
      <c r="F221" s="9"/>
      <c r="G221" s="9"/>
      <c r="H221" s="12">
        <f>IF(OR(E221="",F221=""),"",F221-E221-N(G221))</f>
        <v>0</v>
      </c>
      <c r="I221" s="12">
        <f>IF(D221="","",IFERROR(INDEX(Setup!$B$4:$B$9,MATCH(D221,Setup!$A$4:$A$9,0)),""))</f>
        <v>0</v>
      </c>
      <c r="J221" s="12">
        <f>IF(OR(H221="",I221=""),"",H221*I221)</f>
        <v>0</v>
      </c>
    </row>
    <row r="222" spans="1:10">
      <c r="A222" s="10"/>
      <c r="B222" s="7"/>
      <c r="C222" s="7"/>
      <c r="D222" s="11">
        <f>IF(C222="","",IFERROR(INDEX(Setup!$E$4:$E$23,MATCH(C222,Setup!$D$4:$D$23,0)),"Check nozzle"))</f>
        <v>0</v>
      </c>
      <c r="E222" s="9"/>
      <c r="F222" s="9"/>
      <c r="G222" s="9"/>
      <c r="H222" s="12">
        <f>IF(OR(E222="",F222=""),"",F222-E222-N(G222))</f>
        <v>0</v>
      </c>
      <c r="I222" s="12">
        <f>IF(D222="","",IFERROR(INDEX(Setup!$B$4:$B$9,MATCH(D222,Setup!$A$4:$A$9,0)),""))</f>
        <v>0</v>
      </c>
      <c r="J222" s="12">
        <f>IF(OR(H222="",I222=""),"",H222*I222)</f>
        <v>0</v>
      </c>
    </row>
    <row r="223" spans="1:10">
      <c r="A223" s="10"/>
      <c r="B223" s="7"/>
      <c r="C223" s="7"/>
      <c r="D223" s="11">
        <f>IF(C223="","",IFERROR(INDEX(Setup!$E$4:$E$23,MATCH(C223,Setup!$D$4:$D$23,0)),"Check nozzle"))</f>
        <v>0</v>
      </c>
      <c r="E223" s="9"/>
      <c r="F223" s="9"/>
      <c r="G223" s="9"/>
      <c r="H223" s="12">
        <f>IF(OR(E223="",F223=""),"",F223-E223-N(G223))</f>
        <v>0</v>
      </c>
      <c r="I223" s="12">
        <f>IF(D223="","",IFERROR(INDEX(Setup!$B$4:$B$9,MATCH(D223,Setup!$A$4:$A$9,0)),""))</f>
        <v>0</v>
      </c>
      <c r="J223" s="12">
        <f>IF(OR(H223="",I223=""),"",H223*I223)</f>
        <v>0</v>
      </c>
    </row>
    <row r="224" spans="1:10">
      <c r="A224" s="10"/>
      <c r="B224" s="7"/>
      <c r="C224" s="7"/>
      <c r="D224" s="11">
        <f>IF(C224="","",IFERROR(INDEX(Setup!$E$4:$E$23,MATCH(C224,Setup!$D$4:$D$23,0)),"Check nozzle"))</f>
        <v>0</v>
      </c>
      <c r="E224" s="9"/>
      <c r="F224" s="9"/>
      <c r="G224" s="9"/>
      <c r="H224" s="12">
        <f>IF(OR(E224="",F224=""),"",F224-E224-N(G224))</f>
        <v>0</v>
      </c>
      <c r="I224" s="12">
        <f>IF(D224="","",IFERROR(INDEX(Setup!$B$4:$B$9,MATCH(D224,Setup!$A$4:$A$9,0)),""))</f>
        <v>0</v>
      </c>
      <c r="J224" s="12">
        <f>IF(OR(H224="",I224=""),"",H224*I224)</f>
        <v>0</v>
      </c>
    </row>
    <row r="225" spans="1:10">
      <c r="A225" s="10"/>
      <c r="B225" s="7"/>
      <c r="C225" s="7"/>
      <c r="D225" s="11">
        <f>IF(C225="","",IFERROR(INDEX(Setup!$E$4:$E$23,MATCH(C225,Setup!$D$4:$D$23,0)),"Check nozzle"))</f>
        <v>0</v>
      </c>
      <c r="E225" s="9"/>
      <c r="F225" s="9"/>
      <c r="G225" s="9"/>
      <c r="H225" s="12">
        <f>IF(OR(E225="",F225=""),"",F225-E225-N(G225))</f>
        <v>0</v>
      </c>
      <c r="I225" s="12">
        <f>IF(D225="","",IFERROR(INDEX(Setup!$B$4:$B$9,MATCH(D225,Setup!$A$4:$A$9,0)),""))</f>
        <v>0</v>
      </c>
      <c r="J225" s="12">
        <f>IF(OR(H225="",I225=""),"",H225*I225)</f>
        <v>0</v>
      </c>
    </row>
    <row r="226" spans="1:10">
      <c r="A226" s="10"/>
      <c r="B226" s="7"/>
      <c r="C226" s="7"/>
      <c r="D226" s="11">
        <f>IF(C226="","",IFERROR(INDEX(Setup!$E$4:$E$23,MATCH(C226,Setup!$D$4:$D$23,0)),"Check nozzle"))</f>
        <v>0</v>
      </c>
      <c r="E226" s="9"/>
      <c r="F226" s="9"/>
      <c r="G226" s="9"/>
      <c r="H226" s="12">
        <f>IF(OR(E226="",F226=""),"",F226-E226-N(G226))</f>
        <v>0</v>
      </c>
      <c r="I226" s="12">
        <f>IF(D226="","",IFERROR(INDEX(Setup!$B$4:$B$9,MATCH(D226,Setup!$A$4:$A$9,0)),""))</f>
        <v>0</v>
      </c>
      <c r="J226" s="12">
        <f>IF(OR(H226="",I226=""),"",H226*I226)</f>
        <v>0</v>
      </c>
    </row>
    <row r="227" spans="1:10">
      <c r="A227" s="10"/>
      <c r="B227" s="7"/>
      <c r="C227" s="7"/>
      <c r="D227" s="11">
        <f>IF(C227="","",IFERROR(INDEX(Setup!$E$4:$E$23,MATCH(C227,Setup!$D$4:$D$23,0)),"Check nozzle"))</f>
        <v>0</v>
      </c>
      <c r="E227" s="9"/>
      <c r="F227" s="9"/>
      <c r="G227" s="9"/>
      <c r="H227" s="12">
        <f>IF(OR(E227="",F227=""),"",F227-E227-N(G227))</f>
        <v>0</v>
      </c>
      <c r="I227" s="12">
        <f>IF(D227="","",IFERROR(INDEX(Setup!$B$4:$B$9,MATCH(D227,Setup!$A$4:$A$9,0)),""))</f>
        <v>0</v>
      </c>
      <c r="J227" s="12">
        <f>IF(OR(H227="",I227=""),"",H227*I227)</f>
        <v>0</v>
      </c>
    </row>
    <row r="228" spans="1:10">
      <c r="A228" s="10"/>
      <c r="B228" s="7"/>
      <c r="C228" s="7"/>
      <c r="D228" s="11">
        <f>IF(C228="","",IFERROR(INDEX(Setup!$E$4:$E$23,MATCH(C228,Setup!$D$4:$D$23,0)),"Check nozzle"))</f>
        <v>0</v>
      </c>
      <c r="E228" s="9"/>
      <c r="F228" s="9"/>
      <c r="G228" s="9"/>
      <c r="H228" s="12">
        <f>IF(OR(E228="",F228=""),"",F228-E228-N(G228))</f>
        <v>0</v>
      </c>
      <c r="I228" s="12">
        <f>IF(D228="","",IFERROR(INDEX(Setup!$B$4:$B$9,MATCH(D228,Setup!$A$4:$A$9,0)),""))</f>
        <v>0</v>
      </c>
      <c r="J228" s="12">
        <f>IF(OR(H228="",I228=""),"",H228*I228)</f>
        <v>0</v>
      </c>
    </row>
    <row r="229" spans="1:10">
      <c r="A229" s="10"/>
      <c r="B229" s="7"/>
      <c r="C229" s="7"/>
      <c r="D229" s="11">
        <f>IF(C229="","",IFERROR(INDEX(Setup!$E$4:$E$23,MATCH(C229,Setup!$D$4:$D$23,0)),"Check nozzle"))</f>
        <v>0</v>
      </c>
      <c r="E229" s="9"/>
      <c r="F229" s="9"/>
      <c r="G229" s="9"/>
      <c r="H229" s="12">
        <f>IF(OR(E229="",F229=""),"",F229-E229-N(G229))</f>
        <v>0</v>
      </c>
      <c r="I229" s="12">
        <f>IF(D229="","",IFERROR(INDEX(Setup!$B$4:$B$9,MATCH(D229,Setup!$A$4:$A$9,0)),""))</f>
        <v>0</v>
      </c>
      <c r="J229" s="12">
        <f>IF(OR(H229="",I229=""),"",H229*I229)</f>
        <v>0</v>
      </c>
    </row>
    <row r="230" spans="1:10">
      <c r="A230" s="10"/>
      <c r="B230" s="7"/>
      <c r="C230" s="7"/>
      <c r="D230" s="11">
        <f>IF(C230="","",IFERROR(INDEX(Setup!$E$4:$E$23,MATCH(C230,Setup!$D$4:$D$23,0)),"Check nozzle"))</f>
        <v>0</v>
      </c>
      <c r="E230" s="9"/>
      <c r="F230" s="9"/>
      <c r="G230" s="9"/>
      <c r="H230" s="12">
        <f>IF(OR(E230="",F230=""),"",F230-E230-N(G230))</f>
        <v>0</v>
      </c>
      <c r="I230" s="12">
        <f>IF(D230="","",IFERROR(INDEX(Setup!$B$4:$B$9,MATCH(D230,Setup!$A$4:$A$9,0)),""))</f>
        <v>0</v>
      </c>
      <c r="J230" s="12">
        <f>IF(OR(H230="",I230=""),"",H230*I230)</f>
        <v>0</v>
      </c>
    </row>
    <row r="231" spans="1:10">
      <c r="A231" s="10"/>
      <c r="B231" s="7"/>
      <c r="C231" s="7"/>
      <c r="D231" s="11">
        <f>IF(C231="","",IFERROR(INDEX(Setup!$E$4:$E$23,MATCH(C231,Setup!$D$4:$D$23,0)),"Check nozzle"))</f>
        <v>0</v>
      </c>
      <c r="E231" s="9"/>
      <c r="F231" s="9"/>
      <c r="G231" s="9"/>
      <c r="H231" s="12">
        <f>IF(OR(E231="",F231=""),"",F231-E231-N(G231))</f>
        <v>0</v>
      </c>
      <c r="I231" s="12">
        <f>IF(D231="","",IFERROR(INDEX(Setup!$B$4:$B$9,MATCH(D231,Setup!$A$4:$A$9,0)),""))</f>
        <v>0</v>
      </c>
      <c r="J231" s="12">
        <f>IF(OR(H231="",I231=""),"",H231*I231)</f>
        <v>0</v>
      </c>
    </row>
    <row r="232" spans="1:10">
      <c r="A232" s="10"/>
      <c r="B232" s="7"/>
      <c r="C232" s="7"/>
      <c r="D232" s="11">
        <f>IF(C232="","",IFERROR(INDEX(Setup!$E$4:$E$23,MATCH(C232,Setup!$D$4:$D$23,0)),"Check nozzle"))</f>
        <v>0</v>
      </c>
      <c r="E232" s="9"/>
      <c r="F232" s="9"/>
      <c r="G232" s="9"/>
      <c r="H232" s="12">
        <f>IF(OR(E232="",F232=""),"",F232-E232-N(G232))</f>
        <v>0</v>
      </c>
      <c r="I232" s="12">
        <f>IF(D232="","",IFERROR(INDEX(Setup!$B$4:$B$9,MATCH(D232,Setup!$A$4:$A$9,0)),""))</f>
        <v>0</v>
      </c>
      <c r="J232" s="12">
        <f>IF(OR(H232="",I232=""),"",H232*I232)</f>
        <v>0</v>
      </c>
    </row>
    <row r="233" spans="1:10">
      <c r="A233" s="10"/>
      <c r="B233" s="7"/>
      <c r="C233" s="7"/>
      <c r="D233" s="11">
        <f>IF(C233="","",IFERROR(INDEX(Setup!$E$4:$E$23,MATCH(C233,Setup!$D$4:$D$23,0)),"Check nozzle"))</f>
        <v>0</v>
      </c>
      <c r="E233" s="9"/>
      <c r="F233" s="9"/>
      <c r="G233" s="9"/>
      <c r="H233" s="12">
        <f>IF(OR(E233="",F233=""),"",F233-E233-N(G233))</f>
        <v>0</v>
      </c>
      <c r="I233" s="12">
        <f>IF(D233="","",IFERROR(INDEX(Setup!$B$4:$B$9,MATCH(D233,Setup!$A$4:$A$9,0)),""))</f>
        <v>0</v>
      </c>
      <c r="J233" s="12">
        <f>IF(OR(H233="",I233=""),"",H233*I233)</f>
        <v>0</v>
      </c>
    </row>
    <row r="234" spans="1:10">
      <c r="A234" s="10"/>
      <c r="B234" s="7"/>
      <c r="C234" s="7"/>
      <c r="D234" s="11">
        <f>IF(C234="","",IFERROR(INDEX(Setup!$E$4:$E$23,MATCH(C234,Setup!$D$4:$D$23,0)),"Check nozzle"))</f>
        <v>0</v>
      </c>
      <c r="E234" s="9"/>
      <c r="F234" s="9"/>
      <c r="G234" s="9"/>
      <c r="H234" s="12">
        <f>IF(OR(E234="",F234=""),"",F234-E234-N(G234))</f>
        <v>0</v>
      </c>
      <c r="I234" s="12">
        <f>IF(D234="","",IFERROR(INDEX(Setup!$B$4:$B$9,MATCH(D234,Setup!$A$4:$A$9,0)),""))</f>
        <v>0</v>
      </c>
      <c r="J234" s="12">
        <f>IF(OR(H234="",I234=""),"",H234*I234)</f>
        <v>0</v>
      </c>
    </row>
    <row r="235" spans="1:10">
      <c r="A235" s="10"/>
      <c r="B235" s="7"/>
      <c r="C235" s="7"/>
      <c r="D235" s="11">
        <f>IF(C235="","",IFERROR(INDEX(Setup!$E$4:$E$23,MATCH(C235,Setup!$D$4:$D$23,0)),"Check nozzle"))</f>
        <v>0</v>
      </c>
      <c r="E235" s="9"/>
      <c r="F235" s="9"/>
      <c r="G235" s="9"/>
      <c r="H235" s="12">
        <f>IF(OR(E235="",F235=""),"",F235-E235-N(G235))</f>
        <v>0</v>
      </c>
      <c r="I235" s="12">
        <f>IF(D235="","",IFERROR(INDEX(Setup!$B$4:$B$9,MATCH(D235,Setup!$A$4:$A$9,0)),""))</f>
        <v>0</v>
      </c>
      <c r="J235" s="12">
        <f>IF(OR(H235="",I235=""),"",H235*I235)</f>
        <v>0</v>
      </c>
    </row>
    <row r="236" spans="1:10">
      <c r="A236" s="10"/>
      <c r="B236" s="7"/>
      <c r="C236" s="7"/>
      <c r="D236" s="11">
        <f>IF(C236="","",IFERROR(INDEX(Setup!$E$4:$E$23,MATCH(C236,Setup!$D$4:$D$23,0)),"Check nozzle"))</f>
        <v>0</v>
      </c>
      <c r="E236" s="9"/>
      <c r="F236" s="9"/>
      <c r="G236" s="9"/>
      <c r="H236" s="12">
        <f>IF(OR(E236="",F236=""),"",F236-E236-N(G236))</f>
        <v>0</v>
      </c>
      <c r="I236" s="12">
        <f>IF(D236="","",IFERROR(INDEX(Setup!$B$4:$B$9,MATCH(D236,Setup!$A$4:$A$9,0)),""))</f>
        <v>0</v>
      </c>
      <c r="J236" s="12">
        <f>IF(OR(H236="",I236=""),"",H236*I236)</f>
        <v>0</v>
      </c>
    </row>
    <row r="237" spans="1:10">
      <c r="A237" s="10"/>
      <c r="B237" s="7"/>
      <c r="C237" s="7"/>
      <c r="D237" s="11">
        <f>IF(C237="","",IFERROR(INDEX(Setup!$E$4:$E$23,MATCH(C237,Setup!$D$4:$D$23,0)),"Check nozzle"))</f>
        <v>0</v>
      </c>
      <c r="E237" s="9"/>
      <c r="F237" s="9"/>
      <c r="G237" s="9"/>
      <c r="H237" s="12">
        <f>IF(OR(E237="",F237=""),"",F237-E237-N(G237))</f>
        <v>0</v>
      </c>
      <c r="I237" s="12">
        <f>IF(D237="","",IFERROR(INDEX(Setup!$B$4:$B$9,MATCH(D237,Setup!$A$4:$A$9,0)),""))</f>
        <v>0</v>
      </c>
      <c r="J237" s="12">
        <f>IF(OR(H237="",I237=""),"",H237*I237)</f>
        <v>0</v>
      </c>
    </row>
    <row r="238" spans="1:10">
      <c r="A238" s="10"/>
      <c r="B238" s="7"/>
      <c r="C238" s="7"/>
      <c r="D238" s="11">
        <f>IF(C238="","",IFERROR(INDEX(Setup!$E$4:$E$23,MATCH(C238,Setup!$D$4:$D$23,0)),"Check nozzle"))</f>
        <v>0</v>
      </c>
      <c r="E238" s="9"/>
      <c r="F238" s="9"/>
      <c r="G238" s="9"/>
      <c r="H238" s="12">
        <f>IF(OR(E238="",F238=""),"",F238-E238-N(G238))</f>
        <v>0</v>
      </c>
      <c r="I238" s="12">
        <f>IF(D238="","",IFERROR(INDEX(Setup!$B$4:$B$9,MATCH(D238,Setup!$A$4:$A$9,0)),""))</f>
        <v>0</v>
      </c>
      <c r="J238" s="12">
        <f>IF(OR(H238="",I238=""),"",H238*I238)</f>
        <v>0</v>
      </c>
    </row>
    <row r="239" spans="1:10">
      <c r="A239" s="10"/>
      <c r="B239" s="7"/>
      <c r="C239" s="7"/>
      <c r="D239" s="11">
        <f>IF(C239="","",IFERROR(INDEX(Setup!$E$4:$E$23,MATCH(C239,Setup!$D$4:$D$23,0)),"Check nozzle"))</f>
        <v>0</v>
      </c>
      <c r="E239" s="9"/>
      <c r="F239" s="9"/>
      <c r="G239" s="9"/>
      <c r="H239" s="12">
        <f>IF(OR(E239="",F239=""),"",F239-E239-N(G239))</f>
        <v>0</v>
      </c>
      <c r="I239" s="12">
        <f>IF(D239="","",IFERROR(INDEX(Setup!$B$4:$B$9,MATCH(D239,Setup!$A$4:$A$9,0)),""))</f>
        <v>0</v>
      </c>
      <c r="J239" s="12">
        <f>IF(OR(H239="",I239=""),"",H239*I239)</f>
        <v>0</v>
      </c>
    </row>
    <row r="240" spans="1:10">
      <c r="A240" s="10"/>
      <c r="B240" s="7"/>
      <c r="C240" s="7"/>
      <c r="D240" s="11">
        <f>IF(C240="","",IFERROR(INDEX(Setup!$E$4:$E$23,MATCH(C240,Setup!$D$4:$D$23,0)),"Check nozzle"))</f>
        <v>0</v>
      </c>
      <c r="E240" s="9"/>
      <c r="F240" s="9"/>
      <c r="G240" s="9"/>
      <c r="H240" s="12">
        <f>IF(OR(E240="",F240=""),"",F240-E240-N(G240))</f>
        <v>0</v>
      </c>
      <c r="I240" s="12">
        <f>IF(D240="","",IFERROR(INDEX(Setup!$B$4:$B$9,MATCH(D240,Setup!$A$4:$A$9,0)),""))</f>
        <v>0</v>
      </c>
      <c r="J240" s="12">
        <f>IF(OR(H240="",I240=""),"",H240*I240)</f>
        <v>0</v>
      </c>
    </row>
    <row r="241" spans="1:10">
      <c r="A241" s="10"/>
      <c r="B241" s="7"/>
      <c r="C241" s="7"/>
      <c r="D241" s="11">
        <f>IF(C241="","",IFERROR(INDEX(Setup!$E$4:$E$23,MATCH(C241,Setup!$D$4:$D$23,0)),"Check nozzle"))</f>
        <v>0</v>
      </c>
      <c r="E241" s="9"/>
      <c r="F241" s="9"/>
      <c r="G241" s="9"/>
      <c r="H241" s="12">
        <f>IF(OR(E241="",F241=""),"",F241-E241-N(G241))</f>
        <v>0</v>
      </c>
      <c r="I241" s="12">
        <f>IF(D241="","",IFERROR(INDEX(Setup!$B$4:$B$9,MATCH(D241,Setup!$A$4:$A$9,0)),""))</f>
        <v>0</v>
      </c>
      <c r="J241" s="12">
        <f>IF(OR(H241="",I241=""),"",H241*I241)</f>
        <v>0</v>
      </c>
    </row>
    <row r="242" spans="1:10">
      <c r="A242" s="10"/>
      <c r="B242" s="7"/>
      <c r="C242" s="7"/>
      <c r="D242" s="11">
        <f>IF(C242="","",IFERROR(INDEX(Setup!$E$4:$E$23,MATCH(C242,Setup!$D$4:$D$23,0)),"Check nozzle"))</f>
        <v>0</v>
      </c>
      <c r="E242" s="9"/>
      <c r="F242" s="9"/>
      <c r="G242" s="9"/>
      <c r="H242" s="12">
        <f>IF(OR(E242="",F242=""),"",F242-E242-N(G242))</f>
        <v>0</v>
      </c>
      <c r="I242" s="12">
        <f>IF(D242="","",IFERROR(INDEX(Setup!$B$4:$B$9,MATCH(D242,Setup!$A$4:$A$9,0)),""))</f>
        <v>0</v>
      </c>
      <c r="J242" s="12">
        <f>IF(OR(H242="",I242=""),"",H242*I242)</f>
        <v>0</v>
      </c>
    </row>
    <row r="243" spans="1:10">
      <c r="A243" s="10"/>
      <c r="B243" s="7"/>
      <c r="C243" s="7"/>
      <c r="D243" s="11">
        <f>IF(C243="","",IFERROR(INDEX(Setup!$E$4:$E$23,MATCH(C243,Setup!$D$4:$D$23,0)),"Check nozzle"))</f>
        <v>0</v>
      </c>
      <c r="E243" s="9"/>
      <c r="F243" s="9"/>
      <c r="G243" s="9"/>
      <c r="H243" s="12">
        <f>IF(OR(E243="",F243=""),"",F243-E243-N(G243))</f>
        <v>0</v>
      </c>
      <c r="I243" s="12">
        <f>IF(D243="","",IFERROR(INDEX(Setup!$B$4:$B$9,MATCH(D243,Setup!$A$4:$A$9,0)),""))</f>
        <v>0</v>
      </c>
      <c r="J243" s="12">
        <f>IF(OR(H243="",I243=""),"",H243*I243)</f>
        <v>0</v>
      </c>
    </row>
    <row r="244" spans="1:10">
      <c r="A244" s="10"/>
      <c r="B244" s="7"/>
      <c r="C244" s="7"/>
      <c r="D244" s="11">
        <f>IF(C244="","",IFERROR(INDEX(Setup!$E$4:$E$23,MATCH(C244,Setup!$D$4:$D$23,0)),"Check nozzle"))</f>
        <v>0</v>
      </c>
      <c r="E244" s="9"/>
      <c r="F244" s="9"/>
      <c r="G244" s="9"/>
      <c r="H244" s="12">
        <f>IF(OR(E244="",F244=""),"",F244-E244-N(G244))</f>
        <v>0</v>
      </c>
      <c r="I244" s="12">
        <f>IF(D244="","",IFERROR(INDEX(Setup!$B$4:$B$9,MATCH(D244,Setup!$A$4:$A$9,0)),""))</f>
        <v>0</v>
      </c>
      <c r="J244" s="12">
        <f>IF(OR(H244="",I244=""),"",H244*I244)</f>
        <v>0</v>
      </c>
    </row>
    <row r="245" spans="1:10">
      <c r="A245" s="10"/>
      <c r="B245" s="7"/>
      <c r="C245" s="7"/>
      <c r="D245" s="11">
        <f>IF(C245="","",IFERROR(INDEX(Setup!$E$4:$E$23,MATCH(C245,Setup!$D$4:$D$23,0)),"Check nozzle"))</f>
        <v>0</v>
      </c>
      <c r="E245" s="9"/>
      <c r="F245" s="9"/>
      <c r="G245" s="9"/>
      <c r="H245" s="12">
        <f>IF(OR(E245="",F245=""),"",F245-E245-N(G245))</f>
        <v>0</v>
      </c>
      <c r="I245" s="12">
        <f>IF(D245="","",IFERROR(INDEX(Setup!$B$4:$B$9,MATCH(D245,Setup!$A$4:$A$9,0)),""))</f>
        <v>0</v>
      </c>
      <c r="J245" s="12">
        <f>IF(OR(H245="",I245=""),"",H245*I245)</f>
        <v>0</v>
      </c>
    </row>
    <row r="246" spans="1:10">
      <c r="A246" s="10"/>
      <c r="B246" s="7"/>
      <c r="C246" s="7"/>
      <c r="D246" s="11">
        <f>IF(C246="","",IFERROR(INDEX(Setup!$E$4:$E$23,MATCH(C246,Setup!$D$4:$D$23,0)),"Check nozzle"))</f>
        <v>0</v>
      </c>
      <c r="E246" s="9"/>
      <c r="F246" s="9"/>
      <c r="G246" s="9"/>
      <c r="H246" s="12">
        <f>IF(OR(E246="",F246=""),"",F246-E246-N(G246))</f>
        <v>0</v>
      </c>
      <c r="I246" s="12">
        <f>IF(D246="","",IFERROR(INDEX(Setup!$B$4:$B$9,MATCH(D246,Setup!$A$4:$A$9,0)),""))</f>
        <v>0</v>
      </c>
      <c r="J246" s="12">
        <f>IF(OR(H246="",I246=""),"",H246*I246)</f>
        <v>0</v>
      </c>
    </row>
    <row r="247" spans="1:10">
      <c r="A247" s="10"/>
      <c r="B247" s="7"/>
      <c r="C247" s="7"/>
      <c r="D247" s="11">
        <f>IF(C247="","",IFERROR(INDEX(Setup!$E$4:$E$23,MATCH(C247,Setup!$D$4:$D$23,0)),"Check nozzle"))</f>
        <v>0</v>
      </c>
      <c r="E247" s="9"/>
      <c r="F247" s="9"/>
      <c r="G247" s="9"/>
      <c r="H247" s="12">
        <f>IF(OR(E247="",F247=""),"",F247-E247-N(G247))</f>
        <v>0</v>
      </c>
      <c r="I247" s="12">
        <f>IF(D247="","",IFERROR(INDEX(Setup!$B$4:$B$9,MATCH(D247,Setup!$A$4:$A$9,0)),""))</f>
        <v>0</v>
      </c>
      <c r="J247" s="12">
        <f>IF(OR(H247="",I247=""),"",H247*I247)</f>
        <v>0</v>
      </c>
    </row>
    <row r="248" spans="1:10">
      <c r="A248" s="10"/>
      <c r="B248" s="7"/>
      <c r="C248" s="7"/>
      <c r="D248" s="11">
        <f>IF(C248="","",IFERROR(INDEX(Setup!$E$4:$E$23,MATCH(C248,Setup!$D$4:$D$23,0)),"Check nozzle"))</f>
        <v>0</v>
      </c>
      <c r="E248" s="9"/>
      <c r="F248" s="9"/>
      <c r="G248" s="9"/>
      <c r="H248" s="12">
        <f>IF(OR(E248="",F248=""),"",F248-E248-N(G248))</f>
        <v>0</v>
      </c>
      <c r="I248" s="12">
        <f>IF(D248="","",IFERROR(INDEX(Setup!$B$4:$B$9,MATCH(D248,Setup!$A$4:$A$9,0)),""))</f>
        <v>0</v>
      </c>
      <c r="J248" s="12">
        <f>IF(OR(H248="",I248=""),"",H248*I248)</f>
        <v>0</v>
      </c>
    </row>
    <row r="249" spans="1:10">
      <c r="A249" s="10"/>
      <c r="B249" s="7"/>
      <c r="C249" s="7"/>
      <c r="D249" s="11">
        <f>IF(C249="","",IFERROR(INDEX(Setup!$E$4:$E$23,MATCH(C249,Setup!$D$4:$D$23,0)),"Check nozzle"))</f>
        <v>0</v>
      </c>
      <c r="E249" s="9"/>
      <c r="F249" s="9"/>
      <c r="G249" s="9"/>
      <c r="H249" s="12">
        <f>IF(OR(E249="",F249=""),"",F249-E249-N(G249))</f>
        <v>0</v>
      </c>
      <c r="I249" s="12">
        <f>IF(D249="","",IFERROR(INDEX(Setup!$B$4:$B$9,MATCH(D249,Setup!$A$4:$A$9,0)),""))</f>
        <v>0</v>
      </c>
      <c r="J249" s="12">
        <f>IF(OR(H249="",I249=""),"",H249*I249)</f>
        <v>0</v>
      </c>
    </row>
    <row r="250" spans="1:10">
      <c r="A250" s="10"/>
      <c r="B250" s="7"/>
      <c r="C250" s="7"/>
      <c r="D250" s="11">
        <f>IF(C250="","",IFERROR(INDEX(Setup!$E$4:$E$23,MATCH(C250,Setup!$D$4:$D$23,0)),"Check nozzle"))</f>
        <v>0</v>
      </c>
      <c r="E250" s="9"/>
      <c r="F250" s="9"/>
      <c r="G250" s="9"/>
      <c r="H250" s="12">
        <f>IF(OR(E250="",F250=""),"",F250-E250-N(G250))</f>
        <v>0</v>
      </c>
      <c r="I250" s="12">
        <f>IF(D250="","",IFERROR(INDEX(Setup!$B$4:$B$9,MATCH(D250,Setup!$A$4:$A$9,0)),""))</f>
        <v>0</v>
      </c>
      <c r="J250" s="12">
        <f>IF(OR(H250="",I250=""),"",H250*I250)</f>
        <v>0</v>
      </c>
    </row>
    <row r="251" spans="1:10">
      <c r="A251" s="10"/>
      <c r="B251" s="7"/>
      <c r="C251" s="7"/>
      <c r="D251" s="11">
        <f>IF(C251="","",IFERROR(INDEX(Setup!$E$4:$E$23,MATCH(C251,Setup!$D$4:$D$23,0)),"Check nozzle"))</f>
        <v>0</v>
      </c>
      <c r="E251" s="9"/>
      <c r="F251" s="9"/>
      <c r="G251" s="9"/>
      <c r="H251" s="12">
        <f>IF(OR(E251="",F251=""),"",F251-E251-N(G251))</f>
        <v>0</v>
      </c>
      <c r="I251" s="12">
        <f>IF(D251="","",IFERROR(INDEX(Setup!$B$4:$B$9,MATCH(D251,Setup!$A$4:$A$9,0)),""))</f>
        <v>0</v>
      </c>
      <c r="J251" s="12">
        <f>IF(OR(H251="",I251=""),"",H251*I251)</f>
        <v>0</v>
      </c>
    </row>
    <row r="252" spans="1:10">
      <c r="A252" s="10"/>
      <c r="B252" s="7"/>
      <c r="C252" s="7"/>
      <c r="D252" s="11">
        <f>IF(C252="","",IFERROR(INDEX(Setup!$E$4:$E$23,MATCH(C252,Setup!$D$4:$D$23,0)),"Check nozzle"))</f>
        <v>0</v>
      </c>
      <c r="E252" s="9"/>
      <c r="F252" s="9"/>
      <c r="G252" s="9"/>
      <c r="H252" s="12">
        <f>IF(OR(E252="",F252=""),"",F252-E252-N(G252))</f>
        <v>0</v>
      </c>
      <c r="I252" s="12">
        <f>IF(D252="","",IFERROR(INDEX(Setup!$B$4:$B$9,MATCH(D252,Setup!$A$4:$A$9,0)),""))</f>
        <v>0</v>
      </c>
      <c r="J252" s="12">
        <f>IF(OR(H252="",I252=""),"",H252*I252)</f>
        <v>0</v>
      </c>
    </row>
    <row r="253" spans="1:10">
      <c r="A253" s="10"/>
      <c r="B253" s="7"/>
      <c r="C253" s="7"/>
      <c r="D253" s="11">
        <f>IF(C253="","",IFERROR(INDEX(Setup!$E$4:$E$23,MATCH(C253,Setup!$D$4:$D$23,0)),"Check nozzle"))</f>
        <v>0</v>
      </c>
      <c r="E253" s="9"/>
      <c r="F253" s="9"/>
      <c r="G253" s="9"/>
      <c r="H253" s="12">
        <f>IF(OR(E253="",F253=""),"",F253-E253-N(G253))</f>
        <v>0</v>
      </c>
      <c r="I253" s="12">
        <f>IF(D253="","",IFERROR(INDEX(Setup!$B$4:$B$9,MATCH(D253,Setup!$A$4:$A$9,0)),""))</f>
        <v>0</v>
      </c>
      <c r="J253" s="12">
        <f>IF(OR(H253="",I253=""),"",H253*I253)</f>
        <v>0</v>
      </c>
    </row>
    <row r="254" spans="1:10">
      <c r="A254" s="10"/>
      <c r="B254" s="7"/>
      <c r="C254" s="7"/>
      <c r="D254" s="11">
        <f>IF(C254="","",IFERROR(INDEX(Setup!$E$4:$E$23,MATCH(C254,Setup!$D$4:$D$23,0)),"Check nozzle"))</f>
        <v>0</v>
      </c>
      <c r="E254" s="9"/>
      <c r="F254" s="9"/>
      <c r="G254" s="9"/>
      <c r="H254" s="12">
        <f>IF(OR(E254="",F254=""),"",F254-E254-N(G254))</f>
        <v>0</v>
      </c>
      <c r="I254" s="12">
        <f>IF(D254="","",IFERROR(INDEX(Setup!$B$4:$B$9,MATCH(D254,Setup!$A$4:$A$9,0)),""))</f>
        <v>0</v>
      </c>
      <c r="J254" s="12">
        <f>IF(OR(H254="",I254=""),"",H254*I254)</f>
        <v>0</v>
      </c>
    </row>
    <row r="255" spans="1:10">
      <c r="A255" s="10"/>
      <c r="B255" s="7"/>
      <c r="C255" s="7"/>
      <c r="D255" s="11">
        <f>IF(C255="","",IFERROR(INDEX(Setup!$E$4:$E$23,MATCH(C255,Setup!$D$4:$D$23,0)),"Check nozzle"))</f>
        <v>0</v>
      </c>
      <c r="E255" s="9"/>
      <c r="F255" s="9"/>
      <c r="G255" s="9"/>
      <c r="H255" s="12">
        <f>IF(OR(E255="",F255=""),"",F255-E255-N(G255))</f>
        <v>0</v>
      </c>
      <c r="I255" s="12">
        <f>IF(D255="","",IFERROR(INDEX(Setup!$B$4:$B$9,MATCH(D255,Setup!$A$4:$A$9,0)),""))</f>
        <v>0</v>
      </c>
      <c r="J255" s="12">
        <f>IF(OR(H255="",I255=""),"",H255*I255)</f>
        <v>0</v>
      </c>
    </row>
    <row r="256" spans="1:10">
      <c r="A256" s="10"/>
      <c r="B256" s="7"/>
      <c r="C256" s="7"/>
      <c r="D256" s="11">
        <f>IF(C256="","",IFERROR(INDEX(Setup!$E$4:$E$23,MATCH(C256,Setup!$D$4:$D$23,0)),"Check nozzle"))</f>
        <v>0</v>
      </c>
      <c r="E256" s="9"/>
      <c r="F256" s="9"/>
      <c r="G256" s="9"/>
      <c r="H256" s="12">
        <f>IF(OR(E256="",F256=""),"",F256-E256-N(G256))</f>
        <v>0</v>
      </c>
      <c r="I256" s="12">
        <f>IF(D256="","",IFERROR(INDEX(Setup!$B$4:$B$9,MATCH(D256,Setup!$A$4:$A$9,0)),""))</f>
        <v>0</v>
      </c>
      <c r="J256" s="12">
        <f>IF(OR(H256="",I256=""),"",H256*I256)</f>
        <v>0</v>
      </c>
    </row>
    <row r="257" spans="1:10">
      <c r="A257" s="10"/>
      <c r="B257" s="7"/>
      <c r="C257" s="7"/>
      <c r="D257" s="11">
        <f>IF(C257="","",IFERROR(INDEX(Setup!$E$4:$E$23,MATCH(C257,Setup!$D$4:$D$23,0)),"Check nozzle"))</f>
        <v>0</v>
      </c>
      <c r="E257" s="9"/>
      <c r="F257" s="9"/>
      <c r="G257" s="9"/>
      <c r="H257" s="12">
        <f>IF(OR(E257="",F257=""),"",F257-E257-N(G257))</f>
        <v>0</v>
      </c>
      <c r="I257" s="12">
        <f>IF(D257="","",IFERROR(INDEX(Setup!$B$4:$B$9,MATCH(D257,Setup!$A$4:$A$9,0)),""))</f>
        <v>0</v>
      </c>
      <c r="J257" s="12">
        <f>IF(OR(H257="",I257=""),"",H257*I257)</f>
        <v>0</v>
      </c>
    </row>
    <row r="258" spans="1:10">
      <c r="A258" s="10"/>
      <c r="B258" s="7"/>
      <c r="C258" s="7"/>
      <c r="D258" s="11">
        <f>IF(C258="","",IFERROR(INDEX(Setup!$E$4:$E$23,MATCH(C258,Setup!$D$4:$D$23,0)),"Check nozzle"))</f>
        <v>0</v>
      </c>
      <c r="E258" s="9"/>
      <c r="F258" s="9"/>
      <c r="G258" s="9"/>
      <c r="H258" s="12">
        <f>IF(OR(E258="",F258=""),"",F258-E258-N(G258))</f>
        <v>0</v>
      </c>
      <c r="I258" s="12">
        <f>IF(D258="","",IFERROR(INDEX(Setup!$B$4:$B$9,MATCH(D258,Setup!$A$4:$A$9,0)),""))</f>
        <v>0</v>
      </c>
      <c r="J258" s="12">
        <f>IF(OR(H258="",I258=""),"",H258*I258)</f>
        <v>0</v>
      </c>
    </row>
    <row r="259" spans="1:10">
      <c r="A259" s="10"/>
      <c r="B259" s="7"/>
      <c r="C259" s="7"/>
      <c r="D259" s="11">
        <f>IF(C259="","",IFERROR(INDEX(Setup!$E$4:$E$23,MATCH(C259,Setup!$D$4:$D$23,0)),"Check nozzle"))</f>
        <v>0</v>
      </c>
      <c r="E259" s="9"/>
      <c r="F259" s="9"/>
      <c r="G259" s="9"/>
      <c r="H259" s="12">
        <f>IF(OR(E259="",F259=""),"",F259-E259-N(G259))</f>
        <v>0</v>
      </c>
      <c r="I259" s="12">
        <f>IF(D259="","",IFERROR(INDEX(Setup!$B$4:$B$9,MATCH(D259,Setup!$A$4:$A$9,0)),""))</f>
        <v>0</v>
      </c>
      <c r="J259" s="12">
        <f>IF(OR(H259="",I259=""),"",H259*I259)</f>
        <v>0</v>
      </c>
    </row>
    <row r="260" spans="1:10">
      <c r="A260" s="10"/>
      <c r="B260" s="7"/>
      <c r="C260" s="7"/>
      <c r="D260" s="11">
        <f>IF(C260="","",IFERROR(INDEX(Setup!$E$4:$E$23,MATCH(C260,Setup!$D$4:$D$23,0)),"Check nozzle"))</f>
        <v>0</v>
      </c>
      <c r="E260" s="9"/>
      <c r="F260" s="9"/>
      <c r="G260" s="9"/>
      <c r="H260" s="12">
        <f>IF(OR(E260="",F260=""),"",F260-E260-N(G260))</f>
        <v>0</v>
      </c>
      <c r="I260" s="12">
        <f>IF(D260="","",IFERROR(INDEX(Setup!$B$4:$B$9,MATCH(D260,Setup!$A$4:$A$9,0)),""))</f>
        <v>0</v>
      </c>
      <c r="J260" s="12">
        <f>IF(OR(H260="",I260=""),"",H260*I260)</f>
        <v>0</v>
      </c>
    </row>
    <row r="261" spans="1:10">
      <c r="A261" s="10"/>
      <c r="B261" s="7"/>
      <c r="C261" s="7"/>
      <c r="D261" s="11">
        <f>IF(C261="","",IFERROR(INDEX(Setup!$E$4:$E$23,MATCH(C261,Setup!$D$4:$D$23,0)),"Check nozzle"))</f>
        <v>0</v>
      </c>
      <c r="E261" s="9"/>
      <c r="F261" s="9"/>
      <c r="G261" s="9"/>
      <c r="H261" s="12">
        <f>IF(OR(E261="",F261=""),"",F261-E261-N(G261))</f>
        <v>0</v>
      </c>
      <c r="I261" s="12">
        <f>IF(D261="","",IFERROR(INDEX(Setup!$B$4:$B$9,MATCH(D261,Setup!$A$4:$A$9,0)),""))</f>
        <v>0</v>
      </c>
      <c r="J261" s="12">
        <f>IF(OR(H261="",I261=""),"",H261*I261)</f>
        <v>0</v>
      </c>
    </row>
    <row r="262" spans="1:10">
      <c r="A262" s="10"/>
      <c r="B262" s="7"/>
      <c r="C262" s="7"/>
      <c r="D262" s="11">
        <f>IF(C262="","",IFERROR(INDEX(Setup!$E$4:$E$23,MATCH(C262,Setup!$D$4:$D$23,0)),"Check nozzle"))</f>
        <v>0</v>
      </c>
      <c r="E262" s="9"/>
      <c r="F262" s="9"/>
      <c r="G262" s="9"/>
      <c r="H262" s="12">
        <f>IF(OR(E262="",F262=""),"",F262-E262-N(G262))</f>
        <v>0</v>
      </c>
      <c r="I262" s="12">
        <f>IF(D262="","",IFERROR(INDEX(Setup!$B$4:$B$9,MATCH(D262,Setup!$A$4:$A$9,0)),""))</f>
        <v>0</v>
      </c>
      <c r="J262" s="12">
        <f>IF(OR(H262="",I262=""),"",H262*I262)</f>
        <v>0</v>
      </c>
    </row>
    <row r="263" spans="1:10">
      <c r="A263" s="10"/>
      <c r="B263" s="7"/>
      <c r="C263" s="7"/>
      <c r="D263" s="11">
        <f>IF(C263="","",IFERROR(INDEX(Setup!$E$4:$E$23,MATCH(C263,Setup!$D$4:$D$23,0)),"Check nozzle"))</f>
        <v>0</v>
      </c>
      <c r="E263" s="9"/>
      <c r="F263" s="9"/>
      <c r="G263" s="9"/>
      <c r="H263" s="12">
        <f>IF(OR(E263="",F263=""),"",F263-E263-N(G263))</f>
        <v>0</v>
      </c>
      <c r="I263" s="12">
        <f>IF(D263="","",IFERROR(INDEX(Setup!$B$4:$B$9,MATCH(D263,Setup!$A$4:$A$9,0)),""))</f>
        <v>0</v>
      </c>
      <c r="J263" s="12">
        <f>IF(OR(H263="",I263=""),"",H263*I263)</f>
        <v>0</v>
      </c>
    </row>
    <row r="264" spans="1:10">
      <c r="A264" s="10"/>
      <c r="B264" s="7"/>
      <c r="C264" s="7"/>
      <c r="D264" s="11">
        <f>IF(C264="","",IFERROR(INDEX(Setup!$E$4:$E$23,MATCH(C264,Setup!$D$4:$D$23,0)),"Check nozzle"))</f>
        <v>0</v>
      </c>
      <c r="E264" s="9"/>
      <c r="F264" s="9"/>
      <c r="G264" s="9"/>
      <c r="H264" s="12">
        <f>IF(OR(E264="",F264=""),"",F264-E264-N(G264))</f>
        <v>0</v>
      </c>
      <c r="I264" s="12">
        <f>IF(D264="","",IFERROR(INDEX(Setup!$B$4:$B$9,MATCH(D264,Setup!$A$4:$A$9,0)),""))</f>
        <v>0</v>
      </c>
      <c r="J264" s="12">
        <f>IF(OR(H264="",I264=""),"",H264*I264)</f>
        <v>0</v>
      </c>
    </row>
    <row r="265" spans="1:10">
      <c r="A265" s="10"/>
      <c r="B265" s="7"/>
      <c r="C265" s="7"/>
      <c r="D265" s="11">
        <f>IF(C265="","",IFERROR(INDEX(Setup!$E$4:$E$23,MATCH(C265,Setup!$D$4:$D$23,0)),"Check nozzle"))</f>
        <v>0</v>
      </c>
      <c r="E265" s="9"/>
      <c r="F265" s="9"/>
      <c r="G265" s="9"/>
      <c r="H265" s="12">
        <f>IF(OR(E265="",F265=""),"",F265-E265-N(G265))</f>
        <v>0</v>
      </c>
      <c r="I265" s="12">
        <f>IF(D265="","",IFERROR(INDEX(Setup!$B$4:$B$9,MATCH(D265,Setup!$A$4:$A$9,0)),""))</f>
        <v>0</v>
      </c>
      <c r="J265" s="12">
        <f>IF(OR(H265="",I265=""),"",H265*I265)</f>
        <v>0</v>
      </c>
    </row>
    <row r="266" spans="1:10">
      <c r="A266" s="10"/>
      <c r="B266" s="7"/>
      <c r="C266" s="7"/>
      <c r="D266" s="11">
        <f>IF(C266="","",IFERROR(INDEX(Setup!$E$4:$E$23,MATCH(C266,Setup!$D$4:$D$23,0)),"Check nozzle"))</f>
        <v>0</v>
      </c>
      <c r="E266" s="9"/>
      <c r="F266" s="9"/>
      <c r="G266" s="9"/>
      <c r="H266" s="12">
        <f>IF(OR(E266="",F266=""),"",F266-E266-N(G266))</f>
        <v>0</v>
      </c>
      <c r="I266" s="12">
        <f>IF(D266="","",IFERROR(INDEX(Setup!$B$4:$B$9,MATCH(D266,Setup!$A$4:$A$9,0)),""))</f>
        <v>0</v>
      </c>
      <c r="J266" s="12">
        <f>IF(OR(H266="",I266=""),"",H266*I266)</f>
        <v>0</v>
      </c>
    </row>
    <row r="267" spans="1:10">
      <c r="A267" s="10"/>
      <c r="B267" s="7"/>
      <c r="C267" s="7"/>
      <c r="D267" s="11">
        <f>IF(C267="","",IFERROR(INDEX(Setup!$E$4:$E$23,MATCH(C267,Setup!$D$4:$D$23,0)),"Check nozzle"))</f>
        <v>0</v>
      </c>
      <c r="E267" s="9"/>
      <c r="F267" s="9"/>
      <c r="G267" s="9"/>
      <c r="H267" s="12">
        <f>IF(OR(E267="",F267=""),"",F267-E267-N(G267))</f>
        <v>0</v>
      </c>
      <c r="I267" s="12">
        <f>IF(D267="","",IFERROR(INDEX(Setup!$B$4:$B$9,MATCH(D267,Setup!$A$4:$A$9,0)),""))</f>
        <v>0</v>
      </c>
      <c r="J267" s="12">
        <f>IF(OR(H267="",I267=""),"",H267*I267)</f>
        <v>0</v>
      </c>
    </row>
    <row r="268" spans="1:10">
      <c r="A268" s="10"/>
      <c r="B268" s="7"/>
      <c r="C268" s="7"/>
      <c r="D268" s="11">
        <f>IF(C268="","",IFERROR(INDEX(Setup!$E$4:$E$23,MATCH(C268,Setup!$D$4:$D$23,0)),"Check nozzle"))</f>
        <v>0</v>
      </c>
      <c r="E268" s="9"/>
      <c r="F268" s="9"/>
      <c r="G268" s="9"/>
      <c r="H268" s="12">
        <f>IF(OR(E268="",F268=""),"",F268-E268-N(G268))</f>
        <v>0</v>
      </c>
      <c r="I268" s="12">
        <f>IF(D268="","",IFERROR(INDEX(Setup!$B$4:$B$9,MATCH(D268,Setup!$A$4:$A$9,0)),""))</f>
        <v>0</v>
      </c>
      <c r="J268" s="12">
        <f>IF(OR(H268="",I268=""),"",H268*I268)</f>
        <v>0</v>
      </c>
    </row>
    <row r="269" spans="1:10">
      <c r="A269" s="10"/>
      <c r="B269" s="7"/>
      <c r="C269" s="7"/>
      <c r="D269" s="11">
        <f>IF(C269="","",IFERROR(INDEX(Setup!$E$4:$E$23,MATCH(C269,Setup!$D$4:$D$23,0)),"Check nozzle"))</f>
        <v>0</v>
      </c>
      <c r="E269" s="9"/>
      <c r="F269" s="9"/>
      <c r="G269" s="9"/>
      <c r="H269" s="12">
        <f>IF(OR(E269="",F269=""),"",F269-E269-N(G269))</f>
        <v>0</v>
      </c>
      <c r="I269" s="12">
        <f>IF(D269="","",IFERROR(INDEX(Setup!$B$4:$B$9,MATCH(D269,Setup!$A$4:$A$9,0)),""))</f>
        <v>0</v>
      </c>
      <c r="J269" s="12">
        <f>IF(OR(H269="",I269=""),"",H269*I269)</f>
        <v>0</v>
      </c>
    </row>
    <row r="270" spans="1:10">
      <c r="A270" s="10"/>
      <c r="B270" s="7"/>
      <c r="C270" s="7"/>
      <c r="D270" s="11">
        <f>IF(C270="","",IFERROR(INDEX(Setup!$E$4:$E$23,MATCH(C270,Setup!$D$4:$D$23,0)),"Check nozzle"))</f>
        <v>0</v>
      </c>
      <c r="E270" s="9"/>
      <c r="F270" s="9"/>
      <c r="G270" s="9"/>
      <c r="H270" s="12">
        <f>IF(OR(E270="",F270=""),"",F270-E270-N(G270))</f>
        <v>0</v>
      </c>
      <c r="I270" s="12">
        <f>IF(D270="","",IFERROR(INDEX(Setup!$B$4:$B$9,MATCH(D270,Setup!$A$4:$A$9,0)),""))</f>
        <v>0</v>
      </c>
      <c r="J270" s="12">
        <f>IF(OR(H270="",I270=""),"",H270*I270)</f>
        <v>0</v>
      </c>
    </row>
    <row r="271" spans="1:10">
      <c r="A271" s="10"/>
      <c r="B271" s="7"/>
      <c r="C271" s="7"/>
      <c r="D271" s="11">
        <f>IF(C271="","",IFERROR(INDEX(Setup!$E$4:$E$23,MATCH(C271,Setup!$D$4:$D$23,0)),"Check nozzle"))</f>
        <v>0</v>
      </c>
      <c r="E271" s="9"/>
      <c r="F271" s="9"/>
      <c r="G271" s="9"/>
      <c r="H271" s="12">
        <f>IF(OR(E271="",F271=""),"",F271-E271-N(G271))</f>
        <v>0</v>
      </c>
      <c r="I271" s="12">
        <f>IF(D271="","",IFERROR(INDEX(Setup!$B$4:$B$9,MATCH(D271,Setup!$A$4:$A$9,0)),""))</f>
        <v>0</v>
      </c>
      <c r="J271" s="12">
        <f>IF(OR(H271="",I271=""),"",H271*I271)</f>
        <v>0</v>
      </c>
    </row>
    <row r="272" spans="1:10">
      <c r="A272" s="10"/>
      <c r="B272" s="7"/>
      <c r="C272" s="7"/>
      <c r="D272" s="11">
        <f>IF(C272="","",IFERROR(INDEX(Setup!$E$4:$E$23,MATCH(C272,Setup!$D$4:$D$23,0)),"Check nozzle"))</f>
        <v>0</v>
      </c>
      <c r="E272" s="9"/>
      <c r="F272" s="9"/>
      <c r="G272" s="9"/>
      <c r="H272" s="12">
        <f>IF(OR(E272="",F272=""),"",F272-E272-N(G272))</f>
        <v>0</v>
      </c>
      <c r="I272" s="12">
        <f>IF(D272="","",IFERROR(INDEX(Setup!$B$4:$B$9,MATCH(D272,Setup!$A$4:$A$9,0)),""))</f>
        <v>0</v>
      </c>
      <c r="J272" s="12">
        <f>IF(OR(H272="",I272=""),"",H272*I272)</f>
        <v>0</v>
      </c>
    </row>
    <row r="273" spans="1:10">
      <c r="A273" s="10"/>
      <c r="B273" s="7"/>
      <c r="C273" s="7"/>
      <c r="D273" s="11">
        <f>IF(C273="","",IFERROR(INDEX(Setup!$E$4:$E$23,MATCH(C273,Setup!$D$4:$D$23,0)),"Check nozzle"))</f>
        <v>0</v>
      </c>
      <c r="E273" s="9"/>
      <c r="F273" s="9"/>
      <c r="G273" s="9"/>
      <c r="H273" s="12">
        <f>IF(OR(E273="",F273=""),"",F273-E273-N(G273))</f>
        <v>0</v>
      </c>
      <c r="I273" s="12">
        <f>IF(D273="","",IFERROR(INDEX(Setup!$B$4:$B$9,MATCH(D273,Setup!$A$4:$A$9,0)),""))</f>
        <v>0</v>
      </c>
      <c r="J273" s="12">
        <f>IF(OR(H273="",I273=""),"",H273*I273)</f>
        <v>0</v>
      </c>
    </row>
    <row r="274" spans="1:10">
      <c r="A274" s="10"/>
      <c r="B274" s="7"/>
      <c r="C274" s="7"/>
      <c r="D274" s="11">
        <f>IF(C274="","",IFERROR(INDEX(Setup!$E$4:$E$23,MATCH(C274,Setup!$D$4:$D$23,0)),"Check nozzle"))</f>
        <v>0</v>
      </c>
      <c r="E274" s="9"/>
      <c r="F274" s="9"/>
      <c r="G274" s="9"/>
      <c r="H274" s="12">
        <f>IF(OR(E274="",F274=""),"",F274-E274-N(G274))</f>
        <v>0</v>
      </c>
      <c r="I274" s="12">
        <f>IF(D274="","",IFERROR(INDEX(Setup!$B$4:$B$9,MATCH(D274,Setup!$A$4:$A$9,0)),""))</f>
        <v>0</v>
      </c>
      <c r="J274" s="12">
        <f>IF(OR(H274="",I274=""),"",H274*I274)</f>
        <v>0</v>
      </c>
    </row>
    <row r="275" spans="1:10">
      <c r="A275" s="10"/>
      <c r="B275" s="7"/>
      <c r="C275" s="7"/>
      <c r="D275" s="11">
        <f>IF(C275="","",IFERROR(INDEX(Setup!$E$4:$E$23,MATCH(C275,Setup!$D$4:$D$23,0)),"Check nozzle"))</f>
        <v>0</v>
      </c>
      <c r="E275" s="9"/>
      <c r="F275" s="9"/>
      <c r="G275" s="9"/>
      <c r="H275" s="12">
        <f>IF(OR(E275="",F275=""),"",F275-E275-N(G275))</f>
        <v>0</v>
      </c>
      <c r="I275" s="12">
        <f>IF(D275="","",IFERROR(INDEX(Setup!$B$4:$B$9,MATCH(D275,Setup!$A$4:$A$9,0)),""))</f>
        <v>0</v>
      </c>
      <c r="J275" s="12">
        <f>IF(OR(H275="",I275=""),"",H275*I275)</f>
        <v>0</v>
      </c>
    </row>
    <row r="276" spans="1:10">
      <c r="A276" s="10"/>
      <c r="B276" s="7"/>
      <c r="C276" s="7"/>
      <c r="D276" s="11">
        <f>IF(C276="","",IFERROR(INDEX(Setup!$E$4:$E$23,MATCH(C276,Setup!$D$4:$D$23,0)),"Check nozzle"))</f>
        <v>0</v>
      </c>
      <c r="E276" s="9"/>
      <c r="F276" s="9"/>
      <c r="G276" s="9"/>
      <c r="H276" s="12">
        <f>IF(OR(E276="",F276=""),"",F276-E276-N(G276))</f>
        <v>0</v>
      </c>
      <c r="I276" s="12">
        <f>IF(D276="","",IFERROR(INDEX(Setup!$B$4:$B$9,MATCH(D276,Setup!$A$4:$A$9,0)),""))</f>
        <v>0</v>
      </c>
      <c r="J276" s="12">
        <f>IF(OR(H276="",I276=""),"",H276*I276)</f>
        <v>0</v>
      </c>
    </row>
    <row r="277" spans="1:10">
      <c r="A277" s="10"/>
      <c r="B277" s="7"/>
      <c r="C277" s="7"/>
      <c r="D277" s="11">
        <f>IF(C277="","",IFERROR(INDEX(Setup!$E$4:$E$23,MATCH(C277,Setup!$D$4:$D$23,0)),"Check nozzle"))</f>
        <v>0</v>
      </c>
      <c r="E277" s="9"/>
      <c r="F277" s="9"/>
      <c r="G277" s="9"/>
      <c r="H277" s="12">
        <f>IF(OR(E277="",F277=""),"",F277-E277-N(G277))</f>
        <v>0</v>
      </c>
      <c r="I277" s="12">
        <f>IF(D277="","",IFERROR(INDEX(Setup!$B$4:$B$9,MATCH(D277,Setup!$A$4:$A$9,0)),""))</f>
        <v>0</v>
      </c>
      <c r="J277" s="12">
        <f>IF(OR(H277="",I277=""),"",H277*I277)</f>
        <v>0</v>
      </c>
    </row>
    <row r="278" spans="1:10">
      <c r="A278" s="10"/>
      <c r="B278" s="7"/>
      <c r="C278" s="7"/>
      <c r="D278" s="11">
        <f>IF(C278="","",IFERROR(INDEX(Setup!$E$4:$E$23,MATCH(C278,Setup!$D$4:$D$23,0)),"Check nozzle"))</f>
        <v>0</v>
      </c>
      <c r="E278" s="9"/>
      <c r="F278" s="9"/>
      <c r="G278" s="9"/>
      <c r="H278" s="12">
        <f>IF(OR(E278="",F278=""),"",F278-E278-N(G278))</f>
        <v>0</v>
      </c>
      <c r="I278" s="12">
        <f>IF(D278="","",IFERROR(INDEX(Setup!$B$4:$B$9,MATCH(D278,Setup!$A$4:$A$9,0)),""))</f>
        <v>0</v>
      </c>
      <c r="J278" s="12">
        <f>IF(OR(H278="",I278=""),"",H278*I278)</f>
        <v>0</v>
      </c>
    </row>
    <row r="279" spans="1:10">
      <c r="A279" s="10"/>
      <c r="B279" s="7"/>
      <c r="C279" s="7"/>
      <c r="D279" s="11">
        <f>IF(C279="","",IFERROR(INDEX(Setup!$E$4:$E$23,MATCH(C279,Setup!$D$4:$D$23,0)),"Check nozzle"))</f>
        <v>0</v>
      </c>
      <c r="E279" s="9"/>
      <c r="F279" s="9"/>
      <c r="G279" s="9"/>
      <c r="H279" s="12">
        <f>IF(OR(E279="",F279=""),"",F279-E279-N(G279))</f>
        <v>0</v>
      </c>
      <c r="I279" s="12">
        <f>IF(D279="","",IFERROR(INDEX(Setup!$B$4:$B$9,MATCH(D279,Setup!$A$4:$A$9,0)),""))</f>
        <v>0</v>
      </c>
      <c r="J279" s="12">
        <f>IF(OR(H279="",I279=""),"",H279*I279)</f>
        <v>0</v>
      </c>
    </row>
    <row r="280" spans="1:10">
      <c r="A280" s="10"/>
      <c r="B280" s="7"/>
      <c r="C280" s="7"/>
      <c r="D280" s="11">
        <f>IF(C280="","",IFERROR(INDEX(Setup!$E$4:$E$23,MATCH(C280,Setup!$D$4:$D$23,0)),"Check nozzle"))</f>
        <v>0</v>
      </c>
      <c r="E280" s="9"/>
      <c r="F280" s="9"/>
      <c r="G280" s="9"/>
      <c r="H280" s="12">
        <f>IF(OR(E280="",F280=""),"",F280-E280-N(G280))</f>
        <v>0</v>
      </c>
      <c r="I280" s="12">
        <f>IF(D280="","",IFERROR(INDEX(Setup!$B$4:$B$9,MATCH(D280,Setup!$A$4:$A$9,0)),""))</f>
        <v>0</v>
      </c>
      <c r="J280" s="12">
        <f>IF(OR(H280="",I280=""),"",H280*I280)</f>
        <v>0</v>
      </c>
    </row>
    <row r="281" spans="1:10">
      <c r="A281" s="10"/>
      <c r="B281" s="7"/>
      <c r="C281" s="7"/>
      <c r="D281" s="11">
        <f>IF(C281="","",IFERROR(INDEX(Setup!$E$4:$E$23,MATCH(C281,Setup!$D$4:$D$23,0)),"Check nozzle"))</f>
        <v>0</v>
      </c>
      <c r="E281" s="9"/>
      <c r="F281" s="9"/>
      <c r="G281" s="9"/>
      <c r="H281" s="12">
        <f>IF(OR(E281="",F281=""),"",F281-E281-N(G281))</f>
        <v>0</v>
      </c>
      <c r="I281" s="12">
        <f>IF(D281="","",IFERROR(INDEX(Setup!$B$4:$B$9,MATCH(D281,Setup!$A$4:$A$9,0)),""))</f>
        <v>0</v>
      </c>
      <c r="J281" s="12">
        <f>IF(OR(H281="",I281=""),"",H281*I281)</f>
        <v>0</v>
      </c>
    </row>
    <row r="282" spans="1:10">
      <c r="A282" s="10"/>
      <c r="B282" s="7"/>
      <c r="C282" s="7"/>
      <c r="D282" s="11">
        <f>IF(C282="","",IFERROR(INDEX(Setup!$E$4:$E$23,MATCH(C282,Setup!$D$4:$D$23,0)),"Check nozzle"))</f>
        <v>0</v>
      </c>
      <c r="E282" s="9"/>
      <c r="F282" s="9"/>
      <c r="G282" s="9"/>
      <c r="H282" s="12">
        <f>IF(OR(E282="",F282=""),"",F282-E282-N(G282))</f>
        <v>0</v>
      </c>
      <c r="I282" s="12">
        <f>IF(D282="","",IFERROR(INDEX(Setup!$B$4:$B$9,MATCH(D282,Setup!$A$4:$A$9,0)),""))</f>
        <v>0</v>
      </c>
      <c r="J282" s="12">
        <f>IF(OR(H282="",I282=""),"",H282*I282)</f>
        <v>0</v>
      </c>
    </row>
    <row r="283" spans="1:10">
      <c r="A283" s="10"/>
      <c r="B283" s="7"/>
      <c r="C283" s="7"/>
      <c r="D283" s="11">
        <f>IF(C283="","",IFERROR(INDEX(Setup!$E$4:$E$23,MATCH(C283,Setup!$D$4:$D$23,0)),"Check nozzle"))</f>
        <v>0</v>
      </c>
      <c r="E283" s="9"/>
      <c r="F283" s="9"/>
      <c r="G283" s="9"/>
      <c r="H283" s="12">
        <f>IF(OR(E283="",F283=""),"",F283-E283-N(G283))</f>
        <v>0</v>
      </c>
      <c r="I283" s="12">
        <f>IF(D283="","",IFERROR(INDEX(Setup!$B$4:$B$9,MATCH(D283,Setup!$A$4:$A$9,0)),""))</f>
        <v>0</v>
      </c>
      <c r="J283" s="12">
        <f>IF(OR(H283="",I283=""),"",H283*I283)</f>
        <v>0</v>
      </c>
    </row>
    <row r="284" spans="1:10">
      <c r="A284" s="10"/>
      <c r="B284" s="7"/>
      <c r="C284" s="7"/>
      <c r="D284" s="11">
        <f>IF(C284="","",IFERROR(INDEX(Setup!$E$4:$E$23,MATCH(C284,Setup!$D$4:$D$23,0)),"Check nozzle"))</f>
        <v>0</v>
      </c>
      <c r="E284" s="9"/>
      <c r="F284" s="9"/>
      <c r="G284" s="9"/>
      <c r="H284" s="12">
        <f>IF(OR(E284="",F284=""),"",F284-E284-N(G284))</f>
        <v>0</v>
      </c>
      <c r="I284" s="12">
        <f>IF(D284="","",IFERROR(INDEX(Setup!$B$4:$B$9,MATCH(D284,Setup!$A$4:$A$9,0)),""))</f>
        <v>0</v>
      </c>
      <c r="J284" s="12">
        <f>IF(OR(H284="",I284=""),"",H284*I284)</f>
        <v>0</v>
      </c>
    </row>
    <row r="285" spans="1:10">
      <c r="A285" s="10"/>
      <c r="B285" s="7"/>
      <c r="C285" s="7"/>
      <c r="D285" s="11">
        <f>IF(C285="","",IFERROR(INDEX(Setup!$E$4:$E$23,MATCH(C285,Setup!$D$4:$D$23,0)),"Check nozzle"))</f>
        <v>0</v>
      </c>
      <c r="E285" s="9"/>
      <c r="F285" s="9"/>
      <c r="G285" s="9"/>
      <c r="H285" s="12">
        <f>IF(OR(E285="",F285=""),"",F285-E285-N(G285))</f>
        <v>0</v>
      </c>
      <c r="I285" s="12">
        <f>IF(D285="","",IFERROR(INDEX(Setup!$B$4:$B$9,MATCH(D285,Setup!$A$4:$A$9,0)),""))</f>
        <v>0</v>
      </c>
      <c r="J285" s="12">
        <f>IF(OR(H285="",I285=""),"",H285*I285)</f>
        <v>0</v>
      </c>
    </row>
    <row r="286" spans="1:10">
      <c r="A286" s="10"/>
      <c r="B286" s="7"/>
      <c r="C286" s="7"/>
      <c r="D286" s="11">
        <f>IF(C286="","",IFERROR(INDEX(Setup!$E$4:$E$23,MATCH(C286,Setup!$D$4:$D$23,0)),"Check nozzle"))</f>
        <v>0</v>
      </c>
      <c r="E286" s="9"/>
      <c r="F286" s="9"/>
      <c r="G286" s="9"/>
      <c r="H286" s="12">
        <f>IF(OR(E286="",F286=""),"",F286-E286-N(G286))</f>
        <v>0</v>
      </c>
      <c r="I286" s="12">
        <f>IF(D286="","",IFERROR(INDEX(Setup!$B$4:$B$9,MATCH(D286,Setup!$A$4:$A$9,0)),""))</f>
        <v>0</v>
      </c>
      <c r="J286" s="12">
        <f>IF(OR(H286="",I286=""),"",H286*I286)</f>
        <v>0</v>
      </c>
    </row>
    <row r="287" spans="1:10">
      <c r="A287" s="10"/>
      <c r="B287" s="7"/>
      <c r="C287" s="7"/>
      <c r="D287" s="11">
        <f>IF(C287="","",IFERROR(INDEX(Setup!$E$4:$E$23,MATCH(C287,Setup!$D$4:$D$23,0)),"Check nozzle"))</f>
        <v>0</v>
      </c>
      <c r="E287" s="9"/>
      <c r="F287" s="9"/>
      <c r="G287" s="9"/>
      <c r="H287" s="12">
        <f>IF(OR(E287="",F287=""),"",F287-E287-N(G287))</f>
        <v>0</v>
      </c>
      <c r="I287" s="12">
        <f>IF(D287="","",IFERROR(INDEX(Setup!$B$4:$B$9,MATCH(D287,Setup!$A$4:$A$9,0)),""))</f>
        <v>0</v>
      </c>
      <c r="J287" s="12">
        <f>IF(OR(H287="",I287=""),"",H287*I287)</f>
        <v>0</v>
      </c>
    </row>
    <row r="288" spans="1:10">
      <c r="A288" s="10"/>
      <c r="B288" s="7"/>
      <c r="C288" s="7"/>
      <c r="D288" s="11">
        <f>IF(C288="","",IFERROR(INDEX(Setup!$E$4:$E$23,MATCH(C288,Setup!$D$4:$D$23,0)),"Check nozzle"))</f>
        <v>0</v>
      </c>
      <c r="E288" s="9"/>
      <c r="F288" s="9"/>
      <c r="G288" s="9"/>
      <c r="H288" s="12">
        <f>IF(OR(E288="",F288=""),"",F288-E288-N(G288))</f>
        <v>0</v>
      </c>
      <c r="I288" s="12">
        <f>IF(D288="","",IFERROR(INDEX(Setup!$B$4:$B$9,MATCH(D288,Setup!$A$4:$A$9,0)),""))</f>
        <v>0</v>
      </c>
      <c r="J288" s="12">
        <f>IF(OR(H288="",I288=""),"",H288*I288)</f>
        <v>0</v>
      </c>
    </row>
    <row r="289" spans="1:10">
      <c r="A289" s="10"/>
      <c r="B289" s="7"/>
      <c r="C289" s="7"/>
      <c r="D289" s="11">
        <f>IF(C289="","",IFERROR(INDEX(Setup!$E$4:$E$23,MATCH(C289,Setup!$D$4:$D$23,0)),"Check nozzle"))</f>
        <v>0</v>
      </c>
      <c r="E289" s="9"/>
      <c r="F289" s="9"/>
      <c r="G289" s="9"/>
      <c r="H289" s="12">
        <f>IF(OR(E289="",F289=""),"",F289-E289-N(G289))</f>
        <v>0</v>
      </c>
      <c r="I289" s="12">
        <f>IF(D289="","",IFERROR(INDEX(Setup!$B$4:$B$9,MATCH(D289,Setup!$A$4:$A$9,0)),""))</f>
        <v>0</v>
      </c>
      <c r="J289" s="12">
        <f>IF(OR(H289="",I289=""),"",H289*I289)</f>
        <v>0</v>
      </c>
    </row>
    <row r="290" spans="1:10">
      <c r="A290" s="10"/>
      <c r="B290" s="7"/>
      <c r="C290" s="7"/>
      <c r="D290" s="11">
        <f>IF(C290="","",IFERROR(INDEX(Setup!$E$4:$E$23,MATCH(C290,Setup!$D$4:$D$23,0)),"Check nozzle"))</f>
        <v>0</v>
      </c>
      <c r="E290" s="9"/>
      <c r="F290" s="9"/>
      <c r="G290" s="9"/>
      <c r="H290" s="12">
        <f>IF(OR(E290="",F290=""),"",F290-E290-N(G290))</f>
        <v>0</v>
      </c>
      <c r="I290" s="12">
        <f>IF(D290="","",IFERROR(INDEX(Setup!$B$4:$B$9,MATCH(D290,Setup!$A$4:$A$9,0)),""))</f>
        <v>0</v>
      </c>
      <c r="J290" s="12">
        <f>IF(OR(H290="",I290=""),"",H290*I290)</f>
        <v>0</v>
      </c>
    </row>
    <row r="291" spans="1:10">
      <c r="A291" s="10"/>
      <c r="B291" s="7"/>
      <c r="C291" s="7"/>
      <c r="D291" s="11">
        <f>IF(C291="","",IFERROR(INDEX(Setup!$E$4:$E$23,MATCH(C291,Setup!$D$4:$D$23,0)),"Check nozzle"))</f>
        <v>0</v>
      </c>
      <c r="E291" s="9"/>
      <c r="F291" s="9"/>
      <c r="G291" s="9"/>
      <c r="H291" s="12">
        <f>IF(OR(E291="",F291=""),"",F291-E291-N(G291))</f>
        <v>0</v>
      </c>
      <c r="I291" s="12">
        <f>IF(D291="","",IFERROR(INDEX(Setup!$B$4:$B$9,MATCH(D291,Setup!$A$4:$A$9,0)),""))</f>
        <v>0</v>
      </c>
      <c r="J291" s="12">
        <f>IF(OR(H291="",I291=""),"",H291*I291)</f>
        <v>0</v>
      </c>
    </row>
    <row r="292" spans="1:10">
      <c r="A292" s="10"/>
      <c r="B292" s="7"/>
      <c r="C292" s="7"/>
      <c r="D292" s="11">
        <f>IF(C292="","",IFERROR(INDEX(Setup!$E$4:$E$23,MATCH(C292,Setup!$D$4:$D$23,0)),"Check nozzle"))</f>
        <v>0</v>
      </c>
      <c r="E292" s="9"/>
      <c r="F292" s="9"/>
      <c r="G292" s="9"/>
      <c r="H292" s="12">
        <f>IF(OR(E292="",F292=""),"",F292-E292-N(G292))</f>
        <v>0</v>
      </c>
      <c r="I292" s="12">
        <f>IF(D292="","",IFERROR(INDEX(Setup!$B$4:$B$9,MATCH(D292,Setup!$A$4:$A$9,0)),""))</f>
        <v>0</v>
      </c>
      <c r="J292" s="12">
        <f>IF(OR(H292="",I292=""),"",H292*I292)</f>
        <v>0</v>
      </c>
    </row>
    <row r="293" spans="1:10">
      <c r="A293" s="10"/>
      <c r="B293" s="7"/>
      <c r="C293" s="7"/>
      <c r="D293" s="11">
        <f>IF(C293="","",IFERROR(INDEX(Setup!$E$4:$E$23,MATCH(C293,Setup!$D$4:$D$23,0)),"Check nozzle"))</f>
        <v>0</v>
      </c>
      <c r="E293" s="9"/>
      <c r="F293" s="9"/>
      <c r="G293" s="9"/>
      <c r="H293" s="12">
        <f>IF(OR(E293="",F293=""),"",F293-E293-N(G293))</f>
        <v>0</v>
      </c>
      <c r="I293" s="12">
        <f>IF(D293="","",IFERROR(INDEX(Setup!$B$4:$B$9,MATCH(D293,Setup!$A$4:$A$9,0)),""))</f>
        <v>0</v>
      </c>
      <c r="J293" s="12">
        <f>IF(OR(H293="",I293=""),"",H293*I293)</f>
        <v>0</v>
      </c>
    </row>
    <row r="294" spans="1:10">
      <c r="A294" s="10"/>
      <c r="B294" s="7"/>
      <c r="C294" s="7"/>
      <c r="D294" s="11">
        <f>IF(C294="","",IFERROR(INDEX(Setup!$E$4:$E$23,MATCH(C294,Setup!$D$4:$D$23,0)),"Check nozzle"))</f>
        <v>0</v>
      </c>
      <c r="E294" s="9"/>
      <c r="F294" s="9"/>
      <c r="G294" s="9"/>
      <c r="H294" s="12">
        <f>IF(OR(E294="",F294=""),"",F294-E294-N(G294))</f>
        <v>0</v>
      </c>
      <c r="I294" s="12">
        <f>IF(D294="","",IFERROR(INDEX(Setup!$B$4:$B$9,MATCH(D294,Setup!$A$4:$A$9,0)),""))</f>
        <v>0</v>
      </c>
      <c r="J294" s="12">
        <f>IF(OR(H294="",I294=""),"",H294*I294)</f>
        <v>0</v>
      </c>
    </row>
    <row r="295" spans="1:10">
      <c r="A295" s="10"/>
      <c r="B295" s="7"/>
      <c r="C295" s="7"/>
      <c r="D295" s="11">
        <f>IF(C295="","",IFERROR(INDEX(Setup!$E$4:$E$23,MATCH(C295,Setup!$D$4:$D$23,0)),"Check nozzle"))</f>
        <v>0</v>
      </c>
      <c r="E295" s="9"/>
      <c r="F295" s="9"/>
      <c r="G295" s="9"/>
      <c r="H295" s="12">
        <f>IF(OR(E295="",F295=""),"",F295-E295-N(G295))</f>
        <v>0</v>
      </c>
      <c r="I295" s="12">
        <f>IF(D295="","",IFERROR(INDEX(Setup!$B$4:$B$9,MATCH(D295,Setup!$A$4:$A$9,0)),""))</f>
        <v>0</v>
      </c>
      <c r="J295" s="12">
        <f>IF(OR(H295="",I295=""),"",H295*I295)</f>
        <v>0</v>
      </c>
    </row>
    <row r="296" spans="1:10">
      <c r="A296" s="10"/>
      <c r="B296" s="7"/>
      <c r="C296" s="7"/>
      <c r="D296" s="11">
        <f>IF(C296="","",IFERROR(INDEX(Setup!$E$4:$E$23,MATCH(C296,Setup!$D$4:$D$23,0)),"Check nozzle"))</f>
        <v>0</v>
      </c>
      <c r="E296" s="9"/>
      <c r="F296" s="9"/>
      <c r="G296" s="9"/>
      <c r="H296" s="12">
        <f>IF(OR(E296="",F296=""),"",F296-E296-N(G296))</f>
        <v>0</v>
      </c>
      <c r="I296" s="12">
        <f>IF(D296="","",IFERROR(INDEX(Setup!$B$4:$B$9,MATCH(D296,Setup!$A$4:$A$9,0)),""))</f>
        <v>0</v>
      </c>
      <c r="J296" s="12">
        <f>IF(OR(H296="",I296=""),"",H296*I296)</f>
        <v>0</v>
      </c>
    </row>
    <row r="297" spans="1:10">
      <c r="A297" s="10"/>
      <c r="B297" s="7"/>
      <c r="C297" s="7"/>
      <c r="D297" s="11">
        <f>IF(C297="","",IFERROR(INDEX(Setup!$E$4:$E$23,MATCH(C297,Setup!$D$4:$D$23,0)),"Check nozzle"))</f>
        <v>0</v>
      </c>
      <c r="E297" s="9"/>
      <c r="F297" s="9"/>
      <c r="G297" s="9"/>
      <c r="H297" s="12">
        <f>IF(OR(E297="",F297=""),"",F297-E297-N(G297))</f>
        <v>0</v>
      </c>
      <c r="I297" s="12">
        <f>IF(D297="","",IFERROR(INDEX(Setup!$B$4:$B$9,MATCH(D297,Setup!$A$4:$A$9,0)),""))</f>
        <v>0</v>
      </c>
      <c r="J297" s="12">
        <f>IF(OR(H297="",I297=""),"",H297*I297)</f>
        <v>0</v>
      </c>
    </row>
    <row r="298" spans="1:10">
      <c r="A298" s="10"/>
      <c r="B298" s="7"/>
      <c r="C298" s="7"/>
      <c r="D298" s="11">
        <f>IF(C298="","",IFERROR(INDEX(Setup!$E$4:$E$23,MATCH(C298,Setup!$D$4:$D$23,0)),"Check nozzle"))</f>
        <v>0</v>
      </c>
      <c r="E298" s="9"/>
      <c r="F298" s="9"/>
      <c r="G298" s="9"/>
      <c r="H298" s="12">
        <f>IF(OR(E298="",F298=""),"",F298-E298-N(G298))</f>
        <v>0</v>
      </c>
      <c r="I298" s="12">
        <f>IF(D298="","",IFERROR(INDEX(Setup!$B$4:$B$9,MATCH(D298,Setup!$A$4:$A$9,0)),""))</f>
        <v>0</v>
      </c>
      <c r="J298" s="12">
        <f>IF(OR(H298="",I298=""),"",H298*I298)</f>
        <v>0</v>
      </c>
    </row>
    <row r="299" spans="1:10">
      <c r="A299" s="10"/>
      <c r="B299" s="7"/>
      <c r="C299" s="7"/>
      <c r="D299" s="11">
        <f>IF(C299="","",IFERROR(INDEX(Setup!$E$4:$E$23,MATCH(C299,Setup!$D$4:$D$23,0)),"Check nozzle"))</f>
        <v>0</v>
      </c>
      <c r="E299" s="9"/>
      <c r="F299" s="9"/>
      <c r="G299" s="9"/>
      <c r="H299" s="12">
        <f>IF(OR(E299="",F299=""),"",F299-E299-N(G299))</f>
        <v>0</v>
      </c>
      <c r="I299" s="12">
        <f>IF(D299="","",IFERROR(INDEX(Setup!$B$4:$B$9,MATCH(D299,Setup!$A$4:$A$9,0)),""))</f>
        <v>0</v>
      </c>
      <c r="J299" s="12">
        <f>IF(OR(H299="",I299=""),"",H299*I299)</f>
        <v>0</v>
      </c>
    </row>
    <row r="300" spans="1:10">
      <c r="A300" s="10"/>
      <c r="B300" s="7"/>
      <c r="C300" s="7"/>
      <c r="D300" s="11">
        <f>IF(C300="","",IFERROR(INDEX(Setup!$E$4:$E$23,MATCH(C300,Setup!$D$4:$D$23,0)),"Check nozzle"))</f>
        <v>0</v>
      </c>
      <c r="E300" s="9"/>
      <c r="F300" s="9"/>
      <c r="G300" s="9"/>
      <c r="H300" s="12">
        <f>IF(OR(E300="",F300=""),"",F300-E300-N(G300))</f>
        <v>0</v>
      </c>
      <c r="I300" s="12">
        <f>IF(D300="","",IFERROR(INDEX(Setup!$B$4:$B$9,MATCH(D300,Setup!$A$4:$A$9,0)),""))</f>
        <v>0</v>
      </c>
      <c r="J300" s="12">
        <f>IF(OR(H300="",I300=""),"",H300*I300)</f>
        <v>0</v>
      </c>
    </row>
    <row r="301" spans="1:10">
      <c r="A301" s="10"/>
      <c r="B301" s="7"/>
      <c r="C301" s="7"/>
      <c r="D301" s="11">
        <f>IF(C301="","",IFERROR(INDEX(Setup!$E$4:$E$23,MATCH(C301,Setup!$D$4:$D$23,0)),"Check nozzle"))</f>
        <v>0</v>
      </c>
      <c r="E301" s="9"/>
      <c r="F301" s="9"/>
      <c r="G301" s="9"/>
      <c r="H301" s="12">
        <f>IF(OR(E301="",F301=""),"",F301-E301-N(G301))</f>
        <v>0</v>
      </c>
      <c r="I301" s="12">
        <f>IF(D301="","",IFERROR(INDEX(Setup!$B$4:$B$9,MATCH(D301,Setup!$A$4:$A$9,0)),""))</f>
        <v>0</v>
      </c>
      <c r="J301" s="12">
        <f>IF(OR(H301="",I301=""),"",H301*I301)</f>
        <v>0</v>
      </c>
    </row>
    <row r="302" spans="1:10">
      <c r="A302" s="10"/>
      <c r="B302" s="7"/>
      <c r="C302" s="7"/>
      <c r="D302" s="11">
        <f>IF(C302="","",IFERROR(INDEX(Setup!$E$4:$E$23,MATCH(C302,Setup!$D$4:$D$23,0)),"Check nozzle"))</f>
        <v>0</v>
      </c>
      <c r="E302" s="9"/>
      <c r="F302" s="9"/>
      <c r="G302" s="9"/>
      <c r="H302" s="12">
        <f>IF(OR(E302="",F302=""),"",F302-E302-N(G302))</f>
        <v>0</v>
      </c>
      <c r="I302" s="12">
        <f>IF(D302="","",IFERROR(INDEX(Setup!$B$4:$B$9,MATCH(D302,Setup!$A$4:$A$9,0)),""))</f>
        <v>0</v>
      </c>
      <c r="J302" s="12">
        <f>IF(OR(H302="",I302=""),"",H302*I302)</f>
        <v>0</v>
      </c>
    </row>
    <row r="303" spans="1:10">
      <c r="A303" s="10"/>
      <c r="B303" s="7"/>
      <c r="C303" s="7"/>
      <c r="D303" s="11">
        <f>IF(C303="","",IFERROR(INDEX(Setup!$E$4:$E$23,MATCH(C303,Setup!$D$4:$D$23,0)),"Check nozzle"))</f>
        <v>0</v>
      </c>
      <c r="E303" s="9"/>
      <c r="F303" s="9"/>
      <c r="G303" s="9"/>
      <c r="H303" s="12">
        <f>IF(OR(E303="",F303=""),"",F303-E303-N(G303))</f>
        <v>0</v>
      </c>
      <c r="I303" s="12">
        <f>IF(D303="","",IFERROR(INDEX(Setup!$B$4:$B$9,MATCH(D303,Setup!$A$4:$A$9,0)),""))</f>
        <v>0</v>
      </c>
      <c r="J303" s="12">
        <f>IF(OR(H303="",I303=""),"",H303*I303)</f>
        <v>0</v>
      </c>
    </row>
    <row r="304" spans="1:10">
      <c r="A304" s="10"/>
      <c r="B304" s="7"/>
      <c r="C304" s="7"/>
      <c r="D304" s="11">
        <f>IF(C304="","",IFERROR(INDEX(Setup!$E$4:$E$23,MATCH(C304,Setup!$D$4:$D$23,0)),"Check nozzle"))</f>
        <v>0</v>
      </c>
      <c r="E304" s="9"/>
      <c r="F304" s="9"/>
      <c r="G304" s="9"/>
      <c r="H304" s="12">
        <f>IF(OR(E304="",F304=""),"",F304-E304-N(G304))</f>
        <v>0</v>
      </c>
      <c r="I304" s="12">
        <f>IF(D304="","",IFERROR(INDEX(Setup!$B$4:$B$9,MATCH(D304,Setup!$A$4:$A$9,0)),""))</f>
        <v>0</v>
      </c>
      <c r="J304" s="12">
        <f>IF(OR(H304="",I304=""),"",H304*I304)</f>
        <v>0</v>
      </c>
    </row>
    <row r="305" spans="1:10">
      <c r="A305" s="10"/>
      <c r="B305" s="7"/>
      <c r="C305" s="7"/>
      <c r="D305" s="11">
        <f>IF(C305="","",IFERROR(INDEX(Setup!$E$4:$E$23,MATCH(C305,Setup!$D$4:$D$23,0)),"Check nozzle"))</f>
        <v>0</v>
      </c>
      <c r="E305" s="9"/>
      <c r="F305" s="9"/>
      <c r="G305" s="9"/>
      <c r="H305" s="12">
        <f>IF(OR(E305="",F305=""),"",F305-E305-N(G305))</f>
        <v>0</v>
      </c>
      <c r="I305" s="12">
        <f>IF(D305="","",IFERROR(INDEX(Setup!$B$4:$B$9,MATCH(D305,Setup!$A$4:$A$9,0)),""))</f>
        <v>0</v>
      </c>
      <c r="J305" s="12">
        <f>IF(OR(H305="",I305=""),"",H305*I305)</f>
        <v>0</v>
      </c>
    </row>
    <row r="306" spans="1:10">
      <c r="A306" s="10"/>
      <c r="B306" s="7"/>
      <c r="C306" s="7"/>
      <c r="D306" s="11">
        <f>IF(C306="","",IFERROR(INDEX(Setup!$E$4:$E$23,MATCH(C306,Setup!$D$4:$D$23,0)),"Check nozzle"))</f>
        <v>0</v>
      </c>
      <c r="E306" s="9"/>
      <c r="F306" s="9"/>
      <c r="G306" s="9"/>
      <c r="H306" s="12">
        <f>IF(OR(E306="",F306=""),"",F306-E306-N(G306))</f>
        <v>0</v>
      </c>
      <c r="I306" s="12">
        <f>IF(D306="","",IFERROR(INDEX(Setup!$B$4:$B$9,MATCH(D306,Setup!$A$4:$A$9,0)),""))</f>
        <v>0</v>
      </c>
      <c r="J306" s="12">
        <f>IF(OR(H306="",I306=""),"",H306*I306)</f>
        <v>0</v>
      </c>
    </row>
    <row r="307" spans="1:10">
      <c r="A307" s="10"/>
      <c r="B307" s="7"/>
      <c r="C307" s="7"/>
      <c r="D307" s="11">
        <f>IF(C307="","",IFERROR(INDEX(Setup!$E$4:$E$23,MATCH(C307,Setup!$D$4:$D$23,0)),"Check nozzle"))</f>
        <v>0</v>
      </c>
      <c r="E307" s="9"/>
      <c r="F307" s="9"/>
      <c r="G307" s="9"/>
      <c r="H307" s="12">
        <f>IF(OR(E307="",F307=""),"",F307-E307-N(G307))</f>
        <v>0</v>
      </c>
      <c r="I307" s="12">
        <f>IF(D307="","",IFERROR(INDEX(Setup!$B$4:$B$9,MATCH(D307,Setup!$A$4:$A$9,0)),""))</f>
        <v>0</v>
      </c>
      <c r="J307" s="12">
        <f>IF(OR(H307="",I307=""),"",H307*I307)</f>
        <v>0</v>
      </c>
    </row>
    <row r="308" spans="1:10">
      <c r="A308" s="10"/>
      <c r="B308" s="7"/>
      <c r="C308" s="7"/>
      <c r="D308" s="11">
        <f>IF(C308="","",IFERROR(INDEX(Setup!$E$4:$E$23,MATCH(C308,Setup!$D$4:$D$23,0)),"Check nozzle"))</f>
        <v>0</v>
      </c>
      <c r="E308" s="9"/>
      <c r="F308" s="9"/>
      <c r="G308" s="9"/>
      <c r="H308" s="12">
        <f>IF(OR(E308="",F308=""),"",F308-E308-N(G308))</f>
        <v>0</v>
      </c>
      <c r="I308" s="12">
        <f>IF(D308="","",IFERROR(INDEX(Setup!$B$4:$B$9,MATCH(D308,Setup!$A$4:$A$9,0)),""))</f>
        <v>0</v>
      </c>
      <c r="J308" s="12">
        <f>IF(OR(H308="",I308=""),"",H308*I308)</f>
        <v>0</v>
      </c>
    </row>
    <row r="309" spans="1:10">
      <c r="A309" s="10"/>
      <c r="B309" s="7"/>
      <c r="C309" s="7"/>
      <c r="D309" s="11">
        <f>IF(C309="","",IFERROR(INDEX(Setup!$E$4:$E$23,MATCH(C309,Setup!$D$4:$D$23,0)),"Check nozzle"))</f>
        <v>0</v>
      </c>
      <c r="E309" s="9"/>
      <c r="F309" s="9"/>
      <c r="G309" s="9"/>
      <c r="H309" s="12">
        <f>IF(OR(E309="",F309=""),"",F309-E309-N(G309))</f>
        <v>0</v>
      </c>
      <c r="I309" s="12">
        <f>IF(D309="","",IFERROR(INDEX(Setup!$B$4:$B$9,MATCH(D309,Setup!$A$4:$A$9,0)),""))</f>
        <v>0</v>
      </c>
      <c r="J309" s="12">
        <f>IF(OR(H309="",I309=""),"",H309*I309)</f>
        <v>0</v>
      </c>
    </row>
    <row r="310" spans="1:10">
      <c r="A310" s="10"/>
      <c r="B310" s="7"/>
      <c r="C310" s="7"/>
      <c r="D310" s="11">
        <f>IF(C310="","",IFERROR(INDEX(Setup!$E$4:$E$23,MATCH(C310,Setup!$D$4:$D$23,0)),"Check nozzle"))</f>
        <v>0</v>
      </c>
      <c r="E310" s="9"/>
      <c r="F310" s="9"/>
      <c r="G310" s="9"/>
      <c r="H310" s="12">
        <f>IF(OR(E310="",F310=""),"",F310-E310-N(G310))</f>
        <v>0</v>
      </c>
      <c r="I310" s="12">
        <f>IF(D310="","",IFERROR(INDEX(Setup!$B$4:$B$9,MATCH(D310,Setup!$A$4:$A$9,0)),""))</f>
        <v>0</v>
      </c>
      <c r="J310" s="12">
        <f>IF(OR(H310="",I310=""),"",H310*I310)</f>
        <v>0</v>
      </c>
    </row>
    <row r="311" spans="1:10">
      <c r="A311" s="10"/>
      <c r="B311" s="7"/>
      <c r="C311" s="7"/>
      <c r="D311" s="11">
        <f>IF(C311="","",IFERROR(INDEX(Setup!$E$4:$E$23,MATCH(C311,Setup!$D$4:$D$23,0)),"Check nozzle"))</f>
        <v>0</v>
      </c>
      <c r="E311" s="9"/>
      <c r="F311" s="9"/>
      <c r="G311" s="9"/>
      <c r="H311" s="12">
        <f>IF(OR(E311="",F311=""),"",F311-E311-N(G311))</f>
        <v>0</v>
      </c>
      <c r="I311" s="12">
        <f>IF(D311="","",IFERROR(INDEX(Setup!$B$4:$B$9,MATCH(D311,Setup!$A$4:$A$9,0)),""))</f>
        <v>0</v>
      </c>
      <c r="J311" s="12">
        <f>IF(OR(H311="",I311=""),"",H311*I311)</f>
        <v>0</v>
      </c>
    </row>
    <row r="312" spans="1:10">
      <c r="A312" s="10"/>
      <c r="B312" s="7"/>
      <c r="C312" s="7"/>
      <c r="D312" s="11">
        <f>IF(C312="","",IFERROR(INDEX(Setup!$E$4:$E$23,MATCH(C312,Setup!$D$4:$D$23,0)),"Check nozzle"))</f>
        <v>0</v>
      </c>
      <c r="E312" s="9"/>
      <c r="F312" s="9"/>
      <c r="G312" s="9"/>
      <c r="H312" s="12">
        <f>IF(OR(E312="",F312=""),"",F312-E312-N(G312))</f>
        <v>0</v>
      </c>
      <c r="I312" s="12">
        <f>IF(D312="","",IFERROR(INDEX(Setup!$B$4:$B$9,MATCH(D312,Setup!$A$4:$A$9,0)),""))</f>
        <v>0</v>
      </c>
      <c r="J312" s="12">
        <f>IF(OR(H312="",I312=""),"",H312*I312)</f>
        <v>0</v>
      </c>
    </row>
    <row r="313" spans="1:10">
      <c r="A313" s="10"/>
      <c r="B313" s="7"/>
      <c r="C313" s="7"/>
      <c r="D313" s="11">
        <f>IF(C313="","",IFERROR(INDEX(Setup!$E$4:$E$23,MATCH(C313,Setup!$D$4:$D$23,0)),"Check nozzle"))</f>
        <v>0</v>
      </c>
      <c r="E313" s="9"/>
      <c r="F313" s="9"/>
      <c r="G313" s="9"/>
      <c r="H313" s="12">
        <f>IF(OR(E313="",F313=""),"",F313-E313-N(G313))</f>
        <v>0</v>
      </c>
      <c r="I313" s="12">
        <f>IF(D313="","",IFERROR(INDEX(Setup!$B$4:$B$9,MATCH(D313,Setup!$A$4:$A$9,0)),""))</f>
        <v>0</v>
      </c>
      <c r="J313" s="12">
        <f>IF(OR(H313="",I313=""),"",H313*I313)</f>
        <v>0</v>
      </c>
    </row>
    <row r="314" spans="1:10">
      <c r="A314" s="10"/>
      <c r="B314" s="7"/>
      <c r="C314" s="7"/>
      <c r="D314" s="11">
        <f>IF(C314="","",IFERROR(INDEX(Setup!$E$4:$E$23,MATCH(C314,Setup!$D$4:$D$23,0)),"Check nozzle"))</f>
        <v>0</v>
      </c>
      <c r="E314" s="9"/>
      <c r="F314" s="9"/>
      <c r="G314" s="9"/>
      <c r="H314" s="12">
        <f>IF(OR(E314="",F314=""),"",F314-E314-N(G314))</f>
        <v>0</v>
      </c>
      <c r="I314" s="12">
        <f>IF(D314="","",IFERROR(INDEX(Setup!$B$4:$B$9,MATCH(D314,Setup!$A$4:$A$9,0)),""))</f>
        <v>0</v>
      </c>
      <c r="J314" s="12">
        <f>IF(OR(H314="",I314=""),"",H314*I314)</f>
        <v>0</v>
      </c>
    </row>
    <row r="315" spans="1:10">
      <c r="A315" s="10"/>
      <c r="B315" s="7"/>
      <c r="C315" s="7"/>
      <c r="D315" s="11">
        <f>IF(C315="","",IFERROR(INDEX(Setup!$E$4:$E$23,MATCH(C315,Setup!$D$4:$D$23,0)),"Check nozzle"))</f>
        <v>0</v>
      </c>
      <c r="E315" s="9"/>
      <c r="F315" s="9"/>
      <c r="G315" s="9"/>
      <c r="H315" s="12">
        <f>IF(OR(E315="",F315=""),"",F315-E315-N(G315))</f>
        <v>0</v>
      </c>
      <c r="I315" s="12">
        <f>IF(D315="","",IFERROR(INDEX(Setup!$B$4:$B$9,MATCH(D315,Setup!$A$4:$A$9,0)),""))</f>
        <v>0</v>
      </c>
      <c r="J315" s="12">
        <f>IF(OR(H315="",I315=""),"",H315*I315)</f>
        <v>0</v>
      </c>
    </row>
    <row r="316" spans="1:10">
      <c r="A316" s="10"/>
      <c r="B316" s="7"/>
      <c r="C316" s="7"/>
      <c r="D316" s="11">
        <f>IF(C316="","",IFERROR(INDEX(Setup!$E$4:$E$23,MATCH(C316,Setup!$D$4:$D$23,0)),"Check nozzle"))</f>
        <v>0</v>
      </c>
      <c r="E316" s="9"/>
      <c r="F316" s="9"/>
      <c r="G316" s="9"/>
      <c r="H316" s="12">
        <f>IF(OR(E316="",F316=""),"",F316-E316-N(G316))</f>
        <v>0</v>
      </c>
      <c r="I316" s="12">
        <f>IF(D316="","",IFERROR(INDEX(Setup!$B$4:$B$9,MATCH(D316,Setup!$A$4:$A$9,0)),""))</f>
        <v>0</v>
      </c>
      <c r="J316" s="12">
        <f>IF(OR(H316="",I316=""),"",H316*I316)</f>
        <v>0</v>
      </c>
    </row>
    <row r="317" spans="1:10">
      <c r="A317" s="10"/>
      <c r="B317" s="7"/>
      <c r="C317" s="7"/>
      <c r="D317" s="11">
        <f>IF(C317="","",IFERROR(INDEX(Setup!$E$4:$E$23,MATCH(C317,Setup!$D$4:$D$23,0)),"Check nozzle"))</f>
        <v>0</v>
      </c>
      <c r="E317" s="9"/>
      <c r="F317" s="9"/>
      <c r="G317" s="9"/>
      <c r="H317" s="12">
        <f>IF(OR(E317="",F317=""),"",F317-E317-N(G317))</f>
        <v>0</v>
      </c>
      <c r="I317" s="12">
        <f>IF(D317="","",IFERROR(INDEX(Setup!$B$4:$B$9,MATCH(D317,Setup!$A$4:$A$9,0)),""))</f>
        <v>0</v>
      </c>
      <c r="J317" s="12">
        <f>IF(OR(H317="",I317=""),"",H317*I317)</f>
        <v>0</v>
      </c>
    </row>
    <row r="318" spans="1:10">
      <c r="A318" s="10"/>
      <c r="B318" s="7"/>
      <c r="C318" s="7"/>
      <c r="D318" s="11">
        <f>IF(C318="","",IFERROR(INDEX(Setup!$E$4:$E$23,MATCH(C318,Setup!$D$4:$D$23,0)),"Check nozzle"))</f>
        <v>0</v>
      </c>
      <c r="E318" s="9"/>
      <c r="F318" s="9"/>
      <c r="G318" s="9"/>
      <c r="H318" s="12">
        <f>IF(OR(E318="",F318=""),"",F318-E318-N(G318))</f>
        <v>0</v>
      </c>
      <c r="I318" s="12">
        <f>IF(D318="","",IFERROR(INDEX(Setup!$B$4:$B$9,MATCH(D318,Setup!$A$4:$A$9,0)),""))</f>
        <v>0</v>
      </c>
      <c r="J318" s="12">
        <f>IF(OR(H318="",I318=""),"",H318*I318)</f>
        <v>0</v>
      </c>
    </row>
    <row r="319" spans="1:10">
      <c r="A319" s="10"/>
      <c r="B319" s="7"/>
      <c r="C319" s="7"/>
      <c r="D319" s="11">
        <f>IF(C319="","",IFERROR(INDEX(Setup!$E$4:$E$23,MATCH(C319,Setup!$D$4:$D$23,0)),"Check nozzle"))</f>
        <v>0</v>
      </c>
      <c r="E319" s="9"/>
      <c r="F319" s="9"/>
      <c r="G319" s="9"/>
      <c r="H319" s="12">
        <f>IF(OR(E319="",F319=""),"",F319-E319-N(G319))</f>
        <v>0</v>
      </c>
      <c r="I319" s="12">
        <f>IF(D319="","",IFERROR(INDEX(Setup!$B$4:$B$9,MATCH(D319,Setup!$A$4:$A$9,0)),""))</f>
        <v>0</v>
      </c>
      <c r="J319" s="12">
        <f>IF(OR(H319="",I319=""),"",H319*I319)</f>
        <v>0</v>
      </c>
    </row>
    <row r="320" spans="1:10">
      <c r="A320" s="10"/>
      <c r="B320" s="7"/>
      <c r="C320" s="7"/>
      <c r="D320" s="11">
        <f>IF(C320="","",IFERROR(INDEX(Setup!$E$4:$E$23,MATCH(C320,Setup!$D$4:$D$23,0)),"Check nozzle"))</f>
        <v>0</v>
      </c>
      <c r="E320" s="9"/>
      <c r="F320" s="9"/>
      <c r="G320" s="9"/>
      <c r="H320" s="12">
        <f>IF(OR(E320="",F320=""),"",F320-E320-N(G320))</f>
        <v>0</v>
      </c>
      <c r="I320" s="12">
        <f>IF(D320="","",IFERROR(INDEX(Setup!$B$4:$B$9,MATCH(D320,Setup!$A$4:$A$9,0)),""))</f>
        <v>0</v>
      </c>
      <c r="J320" s="12">
        <f>IF(OR(H320="",I320=""),"",H320*I320)</f>
        <v>0</v>
      </c>
    </row>
    <row r="321" spans="1:10">
      <c r="A321" s="10"/>
      <c r="B321" s="7"/>
      <c r="C321" s="7"/>
      <c r="D321" s="11">
        <f>IF(C321="","",IFERROR(INDEX(Setup!$E$4:$E$23,MATCH(C321,Setup!$D$4:$D$23,0)),"Check nozzle"))</f>
        <v>0</v>
      </c>
      <c r="E321" s="9"/>
      <c r="F321" s="9"/>
      <c r="G321" s="9"/>
      <c r="H321" s="12">
        <f>IF(OR(E321="",F321=""),"",F321-E321-N(G321))</f>
        <v>0</v>
      </c>
      <c r="I321" s="12">
        <f>IF(D321="","",IFERROR(INDEX(Setup!$B$4:$B$9,MATCH(D321,Setup!$A$4:$A$9,0)),""))</f>
        <v>0</v>
      </c>
      <c r="J321" s="12">
        <f>IF(OR(H321="",I321=""),"",H321*I321)</f>
        <v>0</v>
      </c>
    </row>
    <row r="322" spans="1:10">
      <c r="A322" s="10"/>
      <c r="B322" s="7"/>
      <c r="C322" s="7"/>
      <c r="D322" s="11">
        <f>IF(C322="","",IFERROR(INDEX(Setup!$E$4:$E$23,MATCH(C322,Setup!$D$4:$D$23,0)),"Check nozzle"))</f>
        <v>0</v>
      </c>
      <c r="E322" s="9"/>
      <c r="F322" s="9"/>
      <c r="G322" s="9"/>
      <c r="H322" s="12">
        <f>IF(OR(E322="",F322=""),"",F322-E322-N(G322))</f>
        <v>0</v>
      </c>
      <c r="I322" s="12">
        <f>IF(D322="","",IFERROR(INDEX(Setup!$B$4:$B$9,MATCH(D322,Setup!$A$4:$A$9,0)),""))</f>
        <v>0</v>
      </c>
      <c r="J322" s="12">
        <f>IF(OR(H322="",I322=""),"",H322*I322)</f>
        <v>0</v>
      </c>
    </row>
    <row r="323" spans="1:10">
      <c r="A323" s="10"/>
      <c r="B323" s="7"/>
      <c r="C323" s="7"/>
      <c r="D323" s="11">
        <f>IF(C323="","",IFERROR(INDEX(Setup!$E$4:$E$23,MATCH(C323,Setup!$D$4:$D$23,0)),"Check nozzle"))</f>
        <v>0</v>
      </c>
      <c r="E323" s="9"/>
      <c r="F323" s="9"/>
      <c r="G323" s="9"/>
      <c r="H323" s="12">
        <f>IF(OR(E323="",F323=""),"",F323-E323-N(G323))</f>
        <v>0</v>
      </c>
      <c r="I323" s="12">
        <f>IF(D323="","",IFERROR(INDEX(Setup!$B$4:$B$9,MATCH(D323,Setup!$A$4:$A$9,0)),""))</f>
        <v>0</v>
      </c>
      <c r="J323" s="12">
        <f>IF(OR(H323="",I323=""),"",H323*I323)</f>
        <v>0</v>
      </c>
    </row>
    <row r="324" spans="1:10">
      <c r="A324" s="10"/>
      <c r="B324" s="7"/>
      <c r="C324" s="7"/>
      <c r="D324" s="11">
        <f>IF(C324="","",IFERROR(INDEX(Setup!$E$4:$E$23,MATCH(C324,Setup!$D$4:$D$23,0)),"Check nozzle"))</f>
        <v>0</v>
      </c>
      <c r="E324" s="9"/>
      <c r="F324" s="9"/>
      <c r="G324" s="9"/>
      <c r="H324" s="12">
        <f>IF(OR(E324="",F324=""),"",F324-E324-N(G324))</f>
        <v>0</v>
      </c>
      <c r="I324" s="12">
        <f>IF(D324="","",IFERROR(INDEX(Setup!$B$4:$B$9,MATCH(D324,Setup!$A$4:$A$9,0)),""))</f>
        <v>0</v>
      </c>
      <c r="J324" s="12">
        <f>IF(OR(H324="",I324=""),"",H324*I324)</f>
        <v>0</v>
      </c>
    </row>
    <row r="325" spans="1:10">
      <c r="A325" s="10"/>
      <c r="B325" s="7"/>
      <c r="C325" s="7"/>
      <c r="D325" s="11">
        <f>IF(C325="","",IFERROR(INDEX(Setup!$E$4:$E$23,MATCH(C325,Setup!$D$4:$D$23,0)),"Check nozzle"))</f>
        <v>0</v>
      </c>
      <c r="E325" s="9"/>
      <c r="F325" s="9"/>
      <c r="G325" s="9"/>
      <c r="H325" s="12">
        <f>IF(OR(E325="",F325=""),"",F325-E325-N(G325))</f>
        <v>0</v>
      </c>
      <c r="I325" s="12">
        <f>IF(D325="","",IFERROR(INDEX(Setup!$B$4:$B$9,MATCH(D325,Setup!$A$4:$A$9,0)),""))</f>
        <v>0</v>
      </c>
      <c r="J325" s="12">
        <f>IF(OR(H325="",I325=""),"",H325*I325)</f>
        <v>0</v>
      </c>
    </row>
    <row r="326" spans="1:10">
      <c r="A326" s="10"/>
      <c r="B326" s="7"/>
      <c r="C326" s="7"/>
      <c r="D326" s="11">
        <f>IF(C326="","",IFERROR(INDEX(Setup!$E$4:$E$23,MATCH(C326,Setup!$D$4:$D$23,0)),"Check nozzle"))</f>
        <v>0</v>
      </c>
      <c r="E326" s="9"/>
      <c r="F326" s="9"/>
      <c r="G326" s="9"/>
      <c r="H326" s="12">
        <f>IF(OR(E326="",F326=""),"",F326-E326-N(G326))</f>
        <v>0</v>
      </c>
      <c r="I326" s="12">
        <f>IF(D326="","",IFERROR(INDEX(Setup!$B$4:$B$9,MATCH(D326,Setup!$A$4:$A$9,0)),""))</f>
        <v>0</v>
      </c>
      <c r="J326" s="12">
        <f>IF(OR(H326="",I326=""),"",H326*I326)</f>
        <v>0</v>
      </c>
    </row>
    <row r="327" spans="1:10">
      <c r="A327" s="10"/>
      <c r="B327" s="7"/>
      <c r="C327" s="7"/>
      <c r="D327" s="11">
        <f>IF(C327="","",IFERROR(INDEX(Setup!$E$4:$E$23,MATCH(C327,Setup!$D$4:$D$23,0)),"Check nozzle"))</f>
        <v>0</v>
      </c>
      <c r="E327" s="9"/>
      <c r="F327" s="9"/>
      <c r="G327" s="9"/>
      <c r="H327" s="12">
        <f>IF(OR(E327="",F327=""),"",F327-E327-N(G327))</f>
        <v>0</v>
      </c>
      <c r="I327" s="12">
        <f>IF(D327="","",IFERROR(INDEX(Setup!$B$4:$B$9,MATCH(D327,Setup!$A$4:$A$9,0)),""))</f>
        <v>0</v>
      </c>
      <c r="J327" s="12">
        <f>IF(OR(H327="",I327=""),"",H327*I327)</f>
        <v>0</v>
      </c>
    </row>
    <row r="328" spans="1:10">
      <c r="A328" s="10"/>
      <c r="B328" s="7"/>
      <c r="C328" s="7"/>
      <c r="D328" s="11">
        <f>IF(C328="","",IFERROR(INDEX(Setup!$E$4:$E$23,MATCH(C328,Setup!$D$4:$D$23,0)),"Check nozzle"))</f>
        <v>0</v>
      </c>
      <c r="E328" s="9"/>
      <c r="F328" s="9"/>
      <c r="G328" s="9"/>
      <c r="H328" s="12">
        <f>IF(OR(E328="",F328=""),"",F328-E328-N(G328))</f>
        <v>0</v>
      </c>
      <c r="I328" s="12">
        <f>IF(D328="","",IFERROR(INDEX(Setup!$B$4:$B$9,MATCH(D328,Setup!$A$4:$A$9,0)),""))</f>
        <v>0</v>
      </c>
      <c r="J328" s="12">
        <f>IF(OR(H328="",I328=""),"",H328*I328)</f>
        <v>0</v>
      </c>
    </row>
    <row r="329" spans="1:10">
      <c r="A329" s="10"/>
      <c r="B329" s="7"/>
      <c r="C329" s="7"/>
      <c r="D329" s="11">
        <f>IF(C329="","",IFERROR(INDEX(Setup!$E$4:$E$23,MATCH(C329,Setup!$D$4:$D$23,0)),"Check nozzle"))</f>
        <v>0</v>
      </c>
      <c r="E329" s="9"/>
      <c r="F329" s="9"/>
      <c r="G329" s="9"/>
      <c r="H329" s="12">
        <f>IF(OR(E329="",F329=""),"",F329-E329-N(G329))</f>
        <v>0</v>
      </c>
      <c r="I329" s="12">
        <f>IF(D329="","",IFERROR(INDEX(Setup!$B$4:$B$9,MATCH(D329,Setup!$A$4:$A$9,0)),""))</f>
        <v>0</v>
      </c>
      <c r="J329" s="12">
        <f>IF(OR(H329="",I329=""),"",H329*I329)</f>
        <v>0</v>
      </c>
    </row>
    <row r="330" spans="1:10">
      <c r="A330" s="10"/>
      <c r="B330" s="7"/>
      <c r="C330" s="7"/>
      <c r="D330" s="11">
        <f>IF(C330="","",IFERROR(INDEX(Setup!$E$4:$E$23,MATCH(C330,Setup!$D$4:$D$23,0)),"Check nozzle"))</f>
        <v>0</v>
      </c>
      <c r="E330" s="9"/>
      <c r="F330" s="9"/>
      <c r="G330" s="9"/>
      <c r="H330" s="12">
        <f>IF(OR(E330="",F330=""),"",F330-E330-N(G330))</f>
        <v>0</v>
      </c>
      <c r="I330" s="12">
        <f>IF(D330="","",IFERROR(INDEX(Setup!$B$4:$B$9,MATCH(D330,Setup!$A$4:$A$9,0)),""))</f>
        <v>0</v>
      </c>
      <c r="J330" s="12">
        <f>IF(OR(H330="",I330=""),"",H330*I330)</f>
        <v>0</v>
      </c>
    </row>
    <row r="331" spans="1:10">
      <c r="A331" s="10"/>
      <c r="B331" s="7"/>
      <c r="C331" s="7"/>
      <c r="D331" s="11">
        <f>IF(C331="","",IFERROR(INDEX(Setup!$E$4:$E$23,MATCH(C331,Setup!$D$4:$D$23,0)),"Check nozzle"))</f>
        <v>0</v>
      </c>
      <c r="E331" s="9"/>
      <c r="F331" s="9"/>
      <c r="G331" s="9"/>
      <c r="H331" s="12">
        <f>IF(OR(E331="",F331=""),"",F331-E331-N(G331))</f>
        <v>0</v>
      </c>
      <c r="I331" s="12">
        <f>IF(D331="","",IFERROR(INDEX(Setup!$B$4:$B$9,MATCH(D331,Setup!$A$4:$A$9,0)),""))</f>
        <v>0</v>
      </c>
      <c r="J331" s="12">
        <f>IF(OR(H331="",I331=""),"",H331*I331)</f>
        <v>0</v>
      </c>
    </row>
    <row r="332" spans="1:10">
      <c r="A332" s="10"/>
      <c r="B332" s="7"/>
      <c r="C332" s="7"/>
      <c r="D332" s="11">
        <f>IF(C332="","",IFERROR(INDEX(Setup!$E$4:$E$23,MATCH(C332,Setup!$D$4:$D$23,0)),"Check nozzle"))</f>
        <v>0</v>
      </c>
      <c r="E332" s="9"/>
      <c r="F332" s="9"/>
      <c r="G332" s="9"/>
      <c r="H332" s="12">
        <f>IF(OR(E332="",F332=""),"",F332-E332-N(G332))</f>
        <v>0</v>
      </c>
      <c r="I332" s="12">
        <f>IF(D332="","",IFERROR(INDEX(Setup!$B$4:$B$9,MATCH(D332,Setup!$A$4:$A$9,0)),""))</f>
        <v>0</v>
      </c>
      <c r="J332" s="12">
        <f>IF(OR(H332="",I332=""),"",H332*I332)</f>
        <v>0</v>
      </c>
    </row>
    <row r="333" spans="1:10">
      <c r="A333" s="10"/>
      <c r="B333" s="7"/>
      <c r="C333" s="7"/>
      <c r="D333" s="11">
        <f>IF(C333="","",IFERROR(INDEX(Setup!$E$4:$E$23,MATCH(C333,Setup!$D$4:$D$23,0)),"Check nozzle"))</f>
        <v>0</v>
      </c>
      <c r="E333" s="9"/>
      <c r="F333" s="9"/>
      <c r="G333" s="9"/>
      <c r="H333" s="12">
        <f>IF(OR(E333="",F333=""),"",F333-E333-N(G333))</f>
        <v>0</v>
      </c>
      <c r="I333" s="12">
        <f>IF(D333="","",IFERROR(INDEX(Setup!$B$4:$B$9,MATCH(D333,Setup!$A$4:$A$9,0)),""))</f>
        <v>0</v>
      </c>
      <c r="J333" s="12">
        <f>IF(OR(H333="",I333=""),"",H333*I333)</f>
        <v>0</v>
      </c>
    </row>
    <row r="334" spans="1:10">
      <c r="A334" s="10"/>
      <c r="B334" s="7"/>
      <c r="C334" s="7"/>
      <c r="D334" s="11">
        <f>IF(C334="","",IFERROR(INDEX(Setup!$E$4:$E$23,MATCH(C334,Setup!$D$4:$D$23,0)),"Check nozzle"))</f>
        <v>0</v>
      </c>
      <c r="E334" s="9"/>
      <c r="F334" s="9"/>
      <c r="G334" s="9"/>
      <c r="H334" s="12">
        <f>IF(OR(E334="",F334=""),"",F334-E334-N(G334))</f>
        <v>0</v>
      </c>
      <c r="I334" s="12">
        <f>IF(D334="","",IFERROR(INDEX(Setup!$B$4:$B$9,MATCH(D334,Setup!$A$4:$A$9,0)),""))</f>
        <v>0</v>
      </c>
      <c r="J334" s="12">
        <f>IF(OR(H334="",I334=""),"",H334*I334)</f>
        <v>0</v>
      </c>
    </row>
    <row r="335" spans="1:10">
      <c r="A335" s="10"/>
      <c r="B335" s="7"/>
      <c r="C335" s="7"/>
      <c r="D335" s="11">
        <f>IF(C335="","",IFERROR(INDEX(Setup!$E$4:$E$23,MATCH(C335,Setup!$D$4:$D$23,0)),"Check nozzle"))</f>
        <v>0</v>
      </c>
      <c r="E335" s="9"/>
      <c r="F335" s="9"/>
      <c r="G335" s="9"/>
      <c r="H335" s="12">
        <f>IF(OR(E335="",F335=""),"",F335-E335-N(G335))</f>
        <v>0</v>
      </c>
      <c r="I335" s="12">
        <f>IF(D335="","",IFERROR(INDEX(Setup!$B$4:$B$9,MATCH(D335,Setup!$A$4:$A$9,0)),""))</f>
        <v>0</v>
      </c>
      <c r="J335" s="12">
        <f>IF(OR(H335="",I335=""),"",H335*I335)</f>
        <v>0</v>
      </c>
    </row>
    <row r="336" spans="1:10">
      <c r="A336" s="10"/>
      <c r="B336" s="7"/>
      <c r="C336" s="7"/>
      <c r="D336" s="11">
        <f>IF(C336="","",IFERROR(INDEX(Setup!$E$4:$E$23,MATCH(C336,Setup!$D$4:$D$23,0)),"Check nozzle"))</f>
        <v>0</v>
      </c>
      <c r="E336" s="9"/>
      <c r="F336" s="9"/>
      <c r="G336" s="9"/>
      <c r="H336" s="12">
        <f>IF(OR(E336="",F336=""),"",F336-E336-N(G336))</f>
        <v>0</v>
      </c>
      <c r="I336" s="12">
        <f>IF(D336="","",IFERROR(INDEX(Setup!$B$4:$B$9,MATCH(D336,Setup!$A$4:$A$9,0)),""))</f>
        <v>0</v>
      </c>
      <c r="J336" s="12">
        <f>IF(OR(H336="",I336=""),"",H336*I336)</f>
        <v>0</v>
      </c>
    </row>
    <row r="337" spans="1:10">
      <c r="A337" s="10"/>
      <c r="B337" s="7"/>
      <c r="C337" s="7"/>
      <c r="D337" s="11">
        <f>IF(C337="","",IFERROR(INDEX(Setup!$E$4:$E$23,MATCH(C337,Setup!$D$4:$D$23,0)),"Check nozzle"))</f>
        <v>0</v>
      </c>
      <c r="E337" s="9"/>
      <c r="F337" s="9"/>
      <c r="G337" s="9"/>
      <c r="H337" s="12">
        <f>IF(OR(E337="",F337=""),"",F337-E337-N(G337))</f>
        <v>0</v>
      </c>
      <c r="I337" s="12">
        <f>IF(D337="","",IFERROR(INDEX(Setup!$B$4:$B$9,MATCH(D337,Setup!$A$4:$A$9,0)),""))</f>
        <v>0</v>
      </c>
      <c r="J337" s="12">
        <f>IF(OR(H337="",I337=""),"",H337*I337)</f>
        <v>0</v>
      </c>
    </row>
    <row r="338" spans="1:10">
      <c r="A338" s="10"/>
      <c r="B338" s="7"/>
      <c r="C338" s="7"/>
      <c r="D338" s="11">
        <f>IF(C338="","",IFERROR(INDEX(Setup!$E$4:$E$23,MATCH(C338,Setup!$D$4:$D$23,0)),"Check nozzle"))</f>
        <v>0</v>
      </c>
      <c r="E338" s="9"/>
      <c r="F338" s="9"/>
      <c r="G338" s="9"/>
      <c r="H338" s="12">
        <f>IF(OR(E338="",F338=""),"",F338-E338-N(G338))</f>
        <v>0</v>
      </c>
      <c r="I338" s="12">
        <f>IF(D338="","",IFERROR(INDEX(Setup!$B$4:$B$9,MATCH(D338,Setup!$A$4:$A$9,0)),""))</f>
        <v>0</v>
      </c>
      <c r="J338" s="12">
        <f>IF(OR(H338="",I338=""),"",H338*I338)</f>
        <v>0</v>
      </c>
    </row>
    <row r="339" spans="1:10">
      <c r="A339" s="10"/>
      <c r="B339" s="7"/>
      <c r="C339" s="7"/>
      <c r="D339" s="11">
        <f>IF(C339="","",IFERROR(INDEX(Setup!$E$4:$E$23,MATCH(C339,Setup!$D$4:$D$23,0)),"Check nozzle"))</f>
        <v>0</v>
      </c>
      <c r="E339" s="9"/>
      <c r="F339" s="9"/>
      <c r="G339" s="9"/>
      <c r="H339" s="12">
        <f>IF(OR(E339="",F339=""),"",F339-E339-N(G339))</f>
        <v>0</v>
      </c>
      <c r="I339" s="12">
        <f>IF(D339="","",IFERROR(INDEX(Setup!$B$4:$B$9,MATCH(D339,Setup!$A$4:$A$9,0)),""))</f>
        <v>0</v>
      </c>
      <c r="J339" s="12">
        <f>IF(OR(H339="",I339=""),"",H339*I339)</f>
        <v>0</v>
      </c>
    </row>
    <row r="340" spans="1:10">
      <c r="A340" s="10"/>
      <c r="B340" s="7"/>
      <c r="C340" s="7"/>
      <c r="D340" s="11">
        <f>IF(C340="","",IFERROR(INDEX(Setup!$E$4:$E$23,MATCH(C340,Setup!$D$4:$D$23,0)),"Check nozzle"))</f>
        <v>0</v>
      </c>
      <c r="E340" s="9"/>
      <c r="F340" s="9"/>
      <c r="G340" s="9"/>
      <c r="H340" s="12">
        <f>IF(OR(E340="",F340=""),"",F340-E340-N(G340))</f>
        <v>0</v>
      </c>
      <c r="I340" s="12">
        <f>IF(D340="","",IFERROR(INDEX(Setup!$B$4:$B$9,MATCH(D340,Setup!$A$4:$A$9,0)),""))</f>
        <v>0</v>
      </c>
      <c r="J340" s="12">
        <f>IF(OR(H340="",I340=""),"",H340*I340)</f>
        <v>0</v>
      </c>
    </row>
    <row r="341" spans="1:10">
      <c r="A341" s="10"/>
      <c r="B341" s="7"/>
      <c r="C341" s="7"/>
      <c r="D341" s="11">
        <f>IF(C341="","",IFERROR(INDEX(Setup!$E$4:$E$23,MATCH(C341,Setup!$D$4:$D$23,0)),"Check nozzle"))</f>
        <v>0</v>
      </c>
      <c r="E341" s="9"/>
      <c r="F341" s="9"/>
      <c r="G341" s="9"/>
      <c r="H341" s="12">
        <f>IF(OR(E341="",F341=""),"",F341-E341-N(G341))</f>
        <v>0</v>
      </c>
      <c r="I341" s="12">
        <f>IF(D341="","",IFERROR(INDEX(Setup!$B$4:$B$9,MATCH(D341,Setup!$A$4:$A$9,0)),""))</f>
        <v>0</v>
      </c>
      <c r="J341" s="12">
        <f>IF(OR(H341="",I341=""),"",H341*I341)</f>
        <v>0</v>
      </c>
    </row>
    <row r="342" spans="1:10">
      <c r="A342" s="10"/>
      <c r="B342" s="7"/>
      <c r="C342" s="7"/>
      <c r="D342" s="11">
        <f>IF(C342="","",IFERROR(INDEX(Setup!$E$4:$E$23,MATCH(C342,Setup!$D$4:$D$23,0)),"Check nozzle"))</f>
        <v>0</v>
      </c>
      <c r="E342" s="9"/>
      <c r="F342" s="9"/>
      <c r="G342" s="9"/>
      <c r="H342" s="12">
        <f>IF(OR(E342="",F342=""),"",F342-E342-N(G342))</f>
        <v>0</v>
      </c>
      <c r="I342" s="12">
        <f>IF(D342="","",IFERROR(INDEX(Setup!$B$4:$B$9,MATCH(D342,Setup!$A$4:$A$9,0)),""))</f>
        <v>0</v>
      </c>
      <c r="J342" s="12">
        <f>IF(OR(H342="",I342=""),"",H342*I342)</f>
        <v>0</v>
      </c>
    </row>
    <row r="343" spans="1:10">
      <c r="A343" s="10"/>
      <c r="B343" s="7"/>
      <c r="C343" s="7"/>
      <c r="D343" s="11">
        <f>IF(C343="","",IFERROR(INDEX(Setup!$E$4:$E$23,MATCH(C343,Setup!$D$4:$D$23,0)),"Check nozzle"))</f>
        <v>0</v>
      </c>
      <c r="E343" s="9"/>
      <c r="F343" s="9"/>
      <c r="G343" s="9"/>
      <c r="H343" s="12">
        <f>IF(OR(E343="",F343=""),"",F343-E343-N(G343))</f>
        <v>0</v>
      </c>
      <c r="I343" s="12">
        <f>IF(D343="","",IFERROR(INDEX(Setup!$B$4:$B$9,MATCH(D343,Setup!$A$4:$A$9,0)),""))</f>
        <v>0</v>
      </c>
      <c r="J343" s="12">
        <f>IF(OR(H343="",I343=""),"",H343*I343)</f>
        <v>0</v>
      </c>
    </row>
    <row r="344" spans="1:10">
      <c r="A344" s="10"/>
      <c r="B344" s="7"/>
      <c r="C344" s="7"/>
      <c r="D344" s="11">
        <f>IF(C344="","",IFERROR(INDEX(Setup!$E$4:$E$23,MATCH(C344,Setup!$D$4:$D$23,0)),"Check nozzle"))</f>
        <v>0</v>
      </c>
      <c r="E344" s="9"/>
      <c r="F344" s="9"/>
      <c r="G344" s="9"/>
      <c r="H344" s="12">
        <f>IF(OR(E344="",F344=""),"",F344-E344-N(G344))</f>
        <v>0</v>
      </c>
      <c r="I344" s="12">
        <f>IF(D344="","",IFERROR(INDEX(Setup!$B$4:$B$9,MATCH(D344,Setup!$A$4:$A$9,0)),""))</f>
        <v>0</v>
      </c>
      <c r="J344" s="12">
        <f>IF(OR(H344="",I344=""),"",H344*I344)</f>
        <v>0</v>
      </c>
    </row>
    <row r="345" spans="1:10">
      <c r="A345" s="10"/>
      <c r="B345" s="7"/>
      <c r="C345" s="7"/>
      <c r="D345" s="11">
        <f>IF(C345="","",IFERROR(INDEX(Setup!$E$4:$E$23,MATCH(C345,Setup!$D$4:$D$23,0)),"Check nozzle"))</f>
        <v>0</v>
      </c>
      <c r="E345" s="9"/>
      <c r="F345" s="9"/>
      <c r="G345" s="9"/>
      <c r="H345" s="12">
        <f>IF(OR(E345="",F345=""),"",F345-E345-N(G345))</f>
        <v>0</v>
      </c>
      <c r="I345" s="12">
        <f>IF(D345="","",IFERROR(INDEX(Setup!$B$4:$B$9,MATCH(D345,Setup!$A$4:$A$9,0)),""))</f>
        <v>0</v>
      </c>
      <c r="J345" s="12">
        <f>IF(OR(H345="",I345=""),"",H345*I345)</f>
        <v>0</v>
      </c>
    </row>
    <row r="346" spans="1:10">
      <c r="A346" s="10"/>
      <c r="B346" s="7"/>
      <c r="C346" s="7"/>
      <c r="D346" s="11">
        <f>IF(C346="","",IFERROR(INDEX(Setup!$E$4:$E$23,MATCH(C346,Setup!$D$4:$D$23,0)),"Check nozzle"))</f>
        <v>0</v>
      </c>
      <c r="E346" s="9"/>
      <c r="F346" s="9"/>
      <c r="G346" s="9"/>
      <c r="H346" s="12">
        <f>IF(OR(E346="",F346=""),"",F346-E346-N(G346))</f>
        <v>0</v>
      </c>
      <c r="I346" s="12">
        <f>IF(D346="","",IFERROR(INDEX(Setup!$B$4:$B$9,MATCH(D346,Setup!$A$4:$A$9,0)),""))</f>
        <v>0</v>
      </c>
      <c r="J346" s="12">
        <f>IF(OR(H346="",I346=""),"",H346*I346)</f>
        <v>0</v>
      </c>
    </row>
    <row r="347" spans="1:10">
      <c r="A347" s="10"/>
      <c r="B347" s="7"/>
      <c r="C347" s="7"/>
      <c r="D347" s="11">
        <f>IF(C347="","",IFERROR(INDEX(Setup!$E$4:$E$23,MATCH(C347,Setup!$D$4:$D$23,0)),"Check nozzle"))</f>
        <v>0</v>
      </c>
      <c r="E347" s="9"/>
      <c r="F347" s="9"/>
      <c r="G347" s="9"/>
      <c r="H347" s="12">
        <f>IF(OR(E347="",F347=""),"",F347-E347-N(G347))</f>
        <v>0</v>
      </c>
      <c r="I347" s="12">
        <f>IF(D347="","",IFERROR(INDEX(Setup!$B$4:$B$9,MATCH(D347,Setup!$A$4:$A$9,0)),""))</f>
        <v>0</v>
      </c>
      <c r="J347" s="12">
        <f>IF(OR(H347="",I347=""),"",H347*I347)</f>
        <v>0</v>
      </c>
    </row>
    <row r="348" spans="1:10">
      <c r="A348" s="10"/>
      <c r="B348" s="7"/>
      <c r="C348" s="7"/>
      <c r="D348" s="11">
        <f>IF(C348="","",IFERROR(INDEX(Setup!$E$4:$E$23,MATCH(C348,Setup!$D$4:$D$23,0)),"Check nozzle"))</f>
        <v>0</v>
      </c>
      <c r="E348" s="9"/>
      <c r="F348" s="9"/>
      <c r="G348" s="9"/>
      <c r="H348" s="12">
        <f>IF(OR(E348="",F348=""),"",F348-E348-N(G348))</f>
        <v>0</v>
      </c>
      <c r="I348" s="12">
        <f>IF(D348="","",IFERROR(INDEX(Setup!$B$4:$B$9,MATCH(D348,Setup!$A$4:$A$9,0)),""))</f>
        <v>0</v>
      </c>
      <c r="J348" s="12">
        <f>IF(OR(H348="",I348=""),"",H348*I348)</f>
        <v>0</v>
      </c>
    </row>
    <row r="349" spans="1:10">
      <c r="A349" s="10"/>
      <c r="B349" s="7"/>
      <c r="C349" s="7"/>
      <c r="D349" s="11">
        <f>IF(C349="","",IFERROR(INDEX(Setup!$E$4:$E$23,MATCH(C349,Setup!$D$4:$D$23,0)),"Check nozzle"))</f>
        <v>0</v>
      </c>
      <c r="E349" s="9"/>
      <c r="F349" s="9"/>
      <c r="G349" s="9"/>
      <c r="H349" s="12">
        <f>IF(OR(E349="",F349=""),"",F349-E349-N(G349))</f>
        <v>0</v>
      </c>
      <c r="I349" s="12">
        <f>IF(D349="","",IFERROR(INDEX(Setup!$B$4:$B$9,MATCH(D349,Setup!$A$4:$A$9,0)),""))</f>
        <v>0</v>
      </c>
      <c r="J349" s="12">
        <f>IF(OR(H349="",I349=""),"",H349*I349)</f>
        <v>0</v>
      </c>
    </row>
    <row r="350" spans="1:10">
      <c r="A350" s="10"/>
      <c r="B350" s="7"/>
      <c r="C350" s="7"/>
      <c r="D350" s="11">
        <f>IF(C350="","",IFERROR(INDEX(Setup!$E$4:$E$23,MATCH(C350,Setup!$D$4:$D$23,0)),"Check nozzle"))</f>
        <v>0</v>
      </c>
      <c r="E350" s="9"/>
      <c r="F350" s="9"/>
      <c r="G350" s="9"/>
      <c r="H350" s="12">
        <f>IF(OR(E350="",F350=""),"",F350-E350-N(G350))</f>
        <v>0</v>
      </c>
      <c r="I350" s="12">
        <f>IF(D350="","",IFERROR(INDEX(Setup!$B$4:$B$9,MATCH(D350,Setup!$A$4:$A$9,0)),""))</f>
        <v>0</v>
      </c>
      <c r="J350" s="12">
        <f>IF(OR(H350="",I350=""),"",H350*I350)</f>
        <v>0</v>
      </c>
    </row>
    <row r="351" spans="1:10">
      <c r="A351" s="10"/>
      <c r="B351" s="7"/>
      <c r="C351" s="7"/>
      <c r="D351" s="11">
        <f>IF(C351="","",IFERROR(INDEX(Setup!$E$4:$E$23,MATCH(C351,Setup!$D$4:$D$23,0)),"Check nozzle"))</f>
        <v>0</v>
      </c>
      <c r="E351" s="9"/>
      <c r="F351" s="9"/>
      <c r="G351" s="9"/>
      <c r="H351" s="12">
        <f>IF(OR(E351="",F351=""),"",F351-E351-N(G351))</f>
        <v>0</v>
      </c>
      <c r="I351" s="12">
        <f>IF(D351="","",IFERROR(INDEX(Setup!$B$4:$B$9,MATCH(D351,Setup!$A$4:$A$9,0)),""))</f>
        <v>0</v>
      </c>
      <c r="J351" s="12">
        <f>IF(OR(H351="",I351=""),"",H351*I351)</f>
        <v>0</v>
      </c>
    </row>
    <row r="352" spans="1:10">
      <c r="A352" s="10"/>
      <c r="B352" s="7"/>
      <c r="C352" s="7"/>
      <c r="D352" s="11">
        <f>IF(C352="","",IFERROR(INDEX(Setup!$E$4:$E$23,MATCH(C352,Setup!$D$4:$D$23,0)),"Check nozzle"))</f>
        <v>0</v>
      </c>
      <c r="E352" s="9"/>
      <c r="F352" s="9"/>
      <c r="G352" s="9"/>
      <c r="H352" s="12">
        <f>IF(OR(E352="",F352=""),"",F352-E352-N(G352))</f>
        <v>0</v>
      </c>
      <c r="I352" s="12">
        <f>IF(D352="","",IFERROR(INDEX(Setup!$B$4:$B$9,MATCH(D352,Setup!$A$4:$A$9,0)),""))</f>
        <v>0</v>
      </c>
      <c r="J352" s="12">
        <f>IF(OR(H352="",I352=""),"",H352*I352)</f>
        <v>0</v>
      </c>
    </row>
    <row r="353" spans="1:10">
      <c r="A353" s="10"/>
      <c r="B353" s="7"/>
      <c r="C353" s="7"/>
      <c r="D353" s="11">
        <f>IF(C353="","",IFERROR(INDEX(Setup!$E$4:$E$23,MATCH(C353,Setup!$D$4:$D$23,0)),"Check nozzle"))</f>
        <v>0</v>
      </c>
      <c r="E353" s="9"/>
      <c r="F353" s="9"/>
      <c r="G353" s="9"/>
      <c r="H353" s="12">
        <f>IF(OR(E353="",F353=""),"",F353-E353-N(G353))</f>
        <v>0</v>
      </c>
      <c r="I353" s="12">
        <f>IF(D353="","",IFERROR(INDEX(Setup!$B$4:$B$9,MATCH(D353,Setup!$A$4:$A$9,0)),""))</f>
        <v>0</v>
      </c>
      <c r="J353" s="12">
        <f>IF(OR(H353="",I353=""),"",H353*I353)</f>
        <v>0</v>
      </c>
    </row>
    <row r="354" spans="1:10">
      <c r="A354" s="10"/>
      <c r="B354" s="7"/>
      <c r="C354" s="7"/>
      <c r="D354" s="11">
        <f>IF(C354="","",IFERROR(INDEX(Setup!$E$4:$E$23,MATCH(C354,Setup!$D$4:$D$23,0)),"Check nozzle"))</f>
        <v>0</v>
      </c>
      <c r="E354" s="9"/>
      <c r="F354" s="9"/>
      <c r="G354" s="9"/>
      <c r="H354" s="12">
        <f>IF(OR(E354="",F354=""),"",F354-E354-N(G354))</f>
        <v>0</v>
      </c>
      <c r="I354" s="12">
        <f>IF(D354="","",IFERROR(INDEX(Setup!$B$4:$B$9,MATCH(D354,Setup!$A$4:$A$9,0)),""))</f>
        <v>0</v>
      </c>
      <c r="J354" s="12">
        <f>IF(OR(H354="",I354=""),"",H354*I354)</f>
        <v>0</v>
      </c>
    </row>
    <row r="355" spans="1:10">
      <c r="A355" s="10"/>
      <c r="B355" s="7"/>
      <c r="C355" s="7"/>
      <c r="D355" s="11">
        <f>IF(C355="","",IFERROR(INDEX(Setup!$E$4:$E$23,MATCH(C355,Setup!$D$4:$D$23,0)),"Check nozzle"))</f>
        <v>0</v>
      </c>
      <c r="E355" s="9"/>
      <c r="F355" s="9"/>
      <c r="G355" s="9"/>
      <c r="H355" s="12">
        <f>IF(OR(E355="",F355=""),"",F355-E355-N(G355))</f>
        <v>0</v>
      </c>
      <c r="I355" s="12">
        <f>IF(D355="","",IFERROR(INDEX(Setup!$B$4:$B$9,MATCH(D355,Setup!$A$4:$A$9,0)),""))</f>
        <v>0</v>
      </c>
      <c r="J355" s="12">
        <f>IF(OR(H355="",I355=""),"",H355*I355)</f>
        <v>0</v>
      </c>
    </row>
    <row r="356" spans="1:10">
      <c r="A356" s="10"/>
      <c r="B356" s="7"/>
      <c r="C356" s="7"/>
      <c r="D356" s="11">
        <f>IF(C356="","",IFERROR(INDEX(Setup!$E$4:$E$23,MATCH(C356,Setup!$D$4:$D$23,0)),"Check nozzle"))</f>
        <v>0</v>
      </c>
      <c r="E356" s="9"/>
      <c r="F356" s="9"/>
      <c r="G356" s="9"/>
      <c r="H356" s="12">
        <f>IF(OR(E356="",F356=""),"",F356-E356-N(G356))</f>
        <v>0</v>
      </c>
      <c r="I356" s="12">
        <f>IF(D356="","",IFERROR(INDEX(Setup!$B$4:$B$9,MATCH(D356,Setup!$A$4:$A$9,0)),""))</f>
        <v>0</v>
      </c>
      <c r="J356" s="12">
        <f>IF(OR(H356="",I356=""),"",H356*I356)</f>
        <v>0</v>
      </c>
    </row>
    <row r="357" spans="1:10">
      <c r="A357" s="10"/>
      <c r="B357" s="7"/>
      <c r="C357" s="7"/>
      <c r="D357" s="11">
        <f>IF(C357="","",IFERROR(INDEX(Setup!$E$4:$E$23,MATCH(C357,Setup!$D$4:$D$23,0)),"Check nozzle"))</f>
        <v>0</v>
      </c>
      <c r="E357" s="9"/>
      <c r="F357" s="9"/>
      <c r="G357" s="9"/>
      <c r="H357" s="12">
        <f>IF(OR(E357="",F357=""),"",F357-E357-N(G357))</f>
        <v>0</v>
      </c>
      <c r="I357" s="12">
        <f>IF(D357="","",IFERROR(INDEX(Setup!$B$4:$B$9,MATCH(D357,Setup!$A$4:$A$9,0)),""))</f>
        <v>0</v>
      </c>
      <c r="J357" s="12">
        <f>IF(OR(H357="",I357=""),"",H357*I357)</f>
        <v>0</v>
      </c>
    </row>
    <row r="358" spans="1:10">
      <c r="A358" s="10"/>
      <c r="B358" s="7"/>
      <c r="C358" s="7"/>
      <c r="D358" s="11">
        <f>IF(C358="","",IFERROR(INDEX(Setup!$E$4:$E$23,MATCH(C358,Setup!$D$4:$D$23,0)),"Check nozzle"))</f>
        <v>0</v>
      </c>
      <c r="E358" s="9"/>
      <c r="F358" s="9"/>
      <c r="G358" s="9"/>
      <c r="H358" s="12">
        <f>IF(OR(E358="",F358=""),"",F358-E358-N(G358))</f>
        <v>0</v>
      </c>
      <c r="I358" s="12">
        <f>IF(D358="","",IFERROR(INDEX(Setup!$B$4:$B$9,MATCH(D358,Setup!$A$4:$A$9,0)),""))</f>
        <v>0</v>
      </c>
      <c r="J358" s="12">
        <f>IF(OR(H358="",I358=""),"",H358*I358)</f>
        <v>0</v>
      </c>
    </row>
    <row r="359" spans="1:10">
      <c r="A359" s="10"/>
      <c r="B359" s="7"/>
      <c r="C359" s="7"/>
      <c r="D359" s="11">
        <f>IF(C359="","",IFERROR(INDEX(Setup!$E$4:$E$23,MATCH(C359,Setup!$D$4:$D$23,0)),"Check nozzle"))</f>
        <v>0</v>
      </c>
      <c r="E359" s="9"/>
      <c r="F359" s="9"/>
      <c r="G359" s="9"/>
      <c r="H359" s="12">
        <f>IF(OR(E359="",F359=""),"",F359-E359-N(G359))</f>
        <v>0</v>
      </c>
      <c r="I359" s="12">
        <f>IF(D359="","",IFERROR(INDEX(Setup!$B$4:$B$9,MATCH(D359,Setup!$A$4:$A$9,0)),""))</f>
        <v>0</v>
      </c>
      <c r="J359" s="12">
        <f>IF(OR(H359="",I359=""),"",H359*I359)</f>
        <v>0</v>
      </c>
    </row>
    <row r="360" spans="1:10">
      <c r="A360" s="10"/>
      <c r="B360" s="7"/>
      <c r="C360" s="7"/>
      <c r="D360" s="11">
        <f>IF(C360="","",IFERROR(INDEX(Setup!$E$4:$E$23,MATCH(C360,Setup!$D$4:$D$23,0)),"Check nozzle"))</f>
        <v>0</v>
      </c>
      <c r="E360" s="9"/>
      <c r="F360" s="9"/>
      <c r="G360" s="9"/>
      <c r="H360" s="12">
        <f>IF(OR(E360="",F360=""),"",F360-E360-N(G360))</f>
        <v>0</v>
      </c>
      <c r="I360" s="12">
        <f>IF(D360="","",IFERROR(INDEX(Setup!$B$4:$B$9,MATCH(D360,Setup!$A$4:$A$9,0)),""))</f>
        <v>0</v>
      </c>
      <c r="J360" s="12">
        <f>IF(OR(H360="",I360=""),"",H360*I360)</f>
        <v>0</v>
      </c>
    </row>
    <row r="361" spans="1:10">
      <c r="A361" s="10"/>
      <c r="B361" s="7"/>
      <c r="C361" s="7"/>
      <c r="D361" s="11">
        <f>IF(C361="","",IFERROR(INDEX(Setup!$E$4:$E$23,MATCH(C361,Setup!$D$4:$D$23,0)),"Check nozzle"))</f>
        <v>0</v>
      </c>
      <c r="E361" s="9"/>
      <c r="F361" s="9"/>
      <c r="G361" s="9"/>
      <c r="H361" s="12">
        <f>IF(OR(E361="",F361=""),"",F361-E361-N(G361))</f>
        <v>0</v>
      </c>
      <c r="I361" s="12">
        <f>IF(D361="","",IFERROR(INDEX(Setup!$B$4:$B$9,MATCH(D361,Setup!$A$4:$A$9,0)),""))</f>
        <v>0</v>
      </c>
      <c r="J361" s="12">
        <f>IF(OR(H361="",I361=""),"",H361*I361)</f>
        <v>0</v>
      </c>
    </row>
    <row r="362" spans="1:10">
      <c r="A362" s="10"/>
      <c r="B362" s="7"/>
      <c r="C362" s="7"/>
      <c r="D362" s="11">
        <f>IF(C362="","",IFERROR(INDEX(Setup!$E$4:$E$23,MATCH(C362,Setup!$D$4:$D$23,0)),"Check nozzle"))</f>
        <v>0</v>
      </c>
      <c r="E362" s="9"/>
      <c r="F362" s="9"/>
      <c r="G362" s="9"/>
      <c r="H362" s="12">
        <f>IF(OR(E362="",F362=""),"",F362-E362-N(G362))</f>
        <v>0</v>
      </c>
      <c r="I362" s="12">
        <f>IF(D362="","",IFERROR(INDEX(Setup!$B$4:$B$9,MATCH(D362,Setup!$A$4:$A$9,0)),""))</f>
        <v>0</v>
      </c>
      <c r="J362" s="12">
        <f>IF(OR(H362="",I362=""),"",H362*I362)</f>
        <v>0</v>
      </c>
    </row>
    <row r="363" spans="1:10">
      <c r="A363" s="10"/>
      <c r="B363" s="7"/>
      <c r="C363" s="7"/>
      <c r="D363" s="11">
        <f>IF(C363="","",IFERROR(INDEX(Setup!$E$4:$E$23,MATCH(C363,Setup!$D$4:$D$23,0)),"Check nozzle"))</f>
        <v>0</v>
      </c>
      <c r="E363" s="9"/>
      <c r="F363" s="9"/>
      <c r="G363" s="9"/>
      <c r="H363" s="12">
        <f>IF(OR(E363="",F363=""),"",F363-E363-N(G363))</f>
        <v>0</v>
      </c>
      <c r="I363" s="12">
        <f>IF(D363="","",IFERROR(INDEX(Setup!$B$4:$B$9,MATCH(D363,Setup!$A$4:$A$9,0)),""))</f>
        <v>0</v>
      </c>
      <c r="J363" s="12">
        <f>IF(OR(H363="",I363=""),"",H363*I363)</f>
        <v>0</v>
      </c>
    </row>
    <row r="364" spans="1:10">
      <c r="A364" s="10"/>
      <c r="B364" s="7"/>
      <c r="C364" s="7"/>
      <c r="D364" s="11">
        <f>IF(C364="","",IFERROR(INDEX(Setup!$E$4:$E$23,MATCH(C364,Setup!$D$4:$D$23,0)),"Check nozzle"))</f>
        <v>0</v>
      </c>
      <c r="E364" s="9"/>
      <c r="F364" s="9"/>
      <c r="G364" s="9"/>
      <c r="H364" s="12">
        <f>IF(OR(E364="",F364=""),"",F364-E364-N(G364))</f>
        <v>0</v>
      </c>
      <c r="I364" s="12">
        <f>IF(D364="","",IFERROR(INDEX(Setup!$B$4:$B$9,MATCH(D364,Setup!$A$4:$A$9,0)),""))</f>
        <v>0</v>
      </c>
      <c r="J364" s="12">
        <f>IF(OR(H364="",I364=""),"",H364*I364)</f>
        <v>0</v>
      </c>
    </row>
    <row r="365" spans="1:10">
      <c r="A365" s="10"/>
      <c r="B365" s="7"/>
      <c r="C365" s="7"/>
      <c r="D365" s="11">
        <f>IF(C365="","",IFERROR(INDEX(Setup!$E$4:$E$23,MATCH(C365,Setup!$D$4:$D$23,0)),"Check nozzle"))</f>
        <v>0</v>
      </c>
      <c r="E365" s="9"/>
      <c r="F365" s="9"/>
      <c r="G365" s="9"/>
      <c r="H365" s="12">
        <f>IF(OR(E365="",F365=""),"",F365-E365-N(G365))</f>
        <v>0</v>
      </c>
      <c r="I365" s="12">
        <f>IF(D365="","",IFERROR(INDEX(Setup!$B$4:$B$9,MATCH(D365,Setup!$A$4:$A$9,0)),""))</f>
        <v>0</v>
      </c>
      <c r="J365" s="12">
        <f>IF(OR(H365="",I365=""),"",H365*I365)</f>
        <v>0</v>
      </c>
    </row>
    <row r="366" spans="1:10">
      <c r="A366" s="10"/>
      <c r="B366" s="7"/>
      <c r="C366" s="7"/>
      <c r="D366" s="11">
        <f>IF(C366="","",IFERROR(INDEX(Setup!$E$4:$E$23,MATCH(C366,Setup!$D$4:$D$23,0)),"Check nozzle"))</f>
        <v>0</v>
      </c>
      <c r="E366" s="9"/>
      <c r="F366" s="9"/>
      <c r="G366" s="9"/>
      <c r="H366" s="12">
        <f>IF(OR(E366="",F366=""),"",F366-E366-N(G366))</f>
        <v>0</v>
      </c>
      <c r="I366" s="12">
        <f>IF(D366="","",IFERROR(INDEX(Setup!$B$4:$B$9,MATCH(D366,Setup!$A$4:$A$9,0)),""))</f>
        <v>0</v>
      </c>
      <c r="J366" s="12">
        <f>IF(OR(H366="",I366=""),"",H366*I366)</f>
        <v>0</v>
      </c>
    </row>
    <row r="367" spans="1:10">
      <c r="A367" s="10"/>
      <c r="B367" s="7"/>
      <c r="C367" s="7"/>
      <c r="D367" s="11">
        <f>IF(C367="","",IFERROR(INDEX(Setup!$E$4:$E$23,MATCH(C367,Setup!$D$4:$D$23,0)),"Check nozzle"))</f>
        <v>0</v>
      </c>
      <c r="E367" s="9"/>
      <c r="F367" s="9"/>
      <c r="G367" s="9"/>
      <c r="H367" s="12">
        <f>IF(OR(E367="",F367=""),"",F367-E367-N(G367))</f>
        <v>0</v>
      </c>
      <c r="I367" s="12">
        <f>IF(D367="","",IFERROR(INDEX(Setup!$B$4:$B$9,MATCH(D367,Setup!$A$4:$A$9,0)),""))</f>
        <v>0</v>
      </c>
      <c r="J367" s="12">
        <f>IF(OR(H367="",I367=""),"",H367*I367)</f>
        <v>0</v>
      </c>
    </row>
    <row r="368" spans="1:10">
      <c r="A368" s="10"/>
      <c r="B368" s="7"/>
      <c r="C368" s="7"/>
      <c r="D368" s="11">
        <f>IF(C368="","",IFERROR(INDEX(Setup!$E$4:$E$23,MATCH(C368,Setup!$D$4:$D$23,0)),"Check nozzle"))</f>
        <v>0</v>
      </c>
      <c r="E368" s="9"/>
      <c r="F368" s="9"/>
      <c r="G368" s="9"/>
      <c r="H368" s="12">
        <f>IF(OR(E368="",F368=""),"",F368-E368-N(G368))</f>
        <v>0</v>
      </c>
      <c r="I368" s="12">
        <f>IF(D368="","",IFERROR(INDEX(Setup!$B$4:$B$9,MATCH(D368,Setup!$A$4:$A$9,0)),""))</f>
        <v>0</v>
      </c>
      <c r="J368" s="12">
        <f>IF(OR(H368="",I368=""),"",H368*I368)</f>
        <v>0</v>
      </c>
    </row>
    <row r="369" spans="1:10">
      <c r="A369" s="10"/>
      <c r="B369" s="7"/>
      <c r="C369" s="7"/>
      <c r="D369" s="11">
        <f>IF(C369="","",IFERROR(INDEX(Setup!$E$4:$E$23,MATCH(C369,Setup!$D$4:$D$23,0)),"Check nozzle"))</f>
        <v>0</v>
      </c>
      <c r="E369" s="9"/>
      <c r="F369" s="9"/>
      <c r="G369" s="9"/>
      <c r="H369" s="12">
        <f>IF(OR(E369="",F369=""),"",F369-E369-N(G369))</f>
        <v>0</v>
      </c>
      <c r="I369" s="12">
        <f>IF(D369="","",IFERROR(INDEX(Setup!$B$4:$B$9,MATCH(D369,Setup!$A$4:$A$9,0)),""))</f>
        <v>0</v>
      </c>
      <c r="J369" s="12">
        <f>IF(OR(H369="",I369=""),"",H369*I369)</f>
        <v>0</v>
      </c>
    </row>
    <row r="370" spans="1:10">
      <c r="A370" s="10"/>
      <c r="B370" s="7"/>
      <c r="C370" s="7"/>
      <c r="D370" s="11">
        <f>IF(C370="","",IFERROR(INDEX(Setup!$E$4:$E$23,MATCH(C370,Setup!$D$4:$D$23,0)),"Check nozzle"))</f>
        <v>0</v>
      </c>
      <c r="E370" s="9"/>
      <c r="F370" s="9"/>
      <c r="G370" s="9"/>
      <c r="H370" s="12">
        <f>IF(OR(E370="",F370=""),"",F370-E370-N(G370))</f>
        <v>0</v>
      </c>
      <c r="I370" s="12">
        <f>IF(D370="","",IFERROR(INDEX(Setup!$B$4:$B$9,MATCH(D370,Setup!$A$4:$A$9,0)),""))</f>
        <v>0</v>
      </c>
      <c r="J370" s="12">
        <f>IF(OR(H370="",I370=""),"",H370*I370)</f>
        <v>0</v>
      </c>
    </row>
    <row r="371" spans="1:10">
      <c r="A371" s="10"/>
      <c r="B371" s="7"/>
      <c r="C371" s="7"/>
      <c r="D371" s="11">
        <f>IF(C371="","",IFERROR(INDEX(Setup!$E$4:$E$23,MATCH(C371,Setup!$D$4:$D$23,0)),"Check nozzle"))</f>
        <v>0</v>
      </c>
      <c r="E371" s="9"/>
      <c r="F371" s="9"/>
      <c r="G371" s="9"/>
      <c r="H371" s="12">
        <f>IF(OR(E371="",F371=""),"",F371-E371-N(G371))</f>
        <v>0</v>
      </c>
      <c r="I371" s="12">
        <f>IF(D371="","",IFERROR(INDEX(Setup!$B$4:$B$9,MATCH(D371,Setup!$A$4:$A$9,0)),""))</f>
        <v>0</v>
      </c>
      <c r="J371" s="12">
        <f>IF(OR(H371="",I371=""),"",H371*I371)</f>
        <v>0</v>
      </c>
    </row>
    <row r="372" spans="1:10">
      <c r="A372" s="10"/>
      <c r="B372" s="7"/>
      <c r="C372" s="7"/>
      <c r="D372" s="11">
        <f>IF(C372="","",IFERROR(INDEX(Setup!$E$4:$E$23,MATCH(C372,Setup!$D$4:$D$23,0)),"Check nozzle"))</f>
        <v>0</v>
      </c>
      <c r="E372" s="9"/>
      <c r="F372" s="9"/>
      <c r="G372" s="9"/>
      <c r="H372" s="12">
        <f>IF(OR(E372="",F372=""),"",F372-E372-N(G372))</f>
        <v>0</v>
      </c>
      <c r="I372" s="12">
        <f>IF(D372="","",IFERROR(INDEX(Setup!$B$4:$B$9,MATCH(D372,Setup!$A$4:$A$9,0)),""))</f>
        <v>0</v>
      </c>
      <c r="J372" s="12">
        <f>IF(OR(H372="",I372=""),"",H372*I372)</f>
        <v>0</v>
      </c>
    </row>
    <row r="373" spans="1:10">
      <c r="A373" s="10"/>
      <c r="B373" s="7"/>
      <c r="C373" s="7"/>
      <c r="D373" s="11">
        <f>IF(C373="","",IFERROR(INDEX(Setup!$E$4:$E$23,MATCH(C373,Setup!$D$4:$D$23,0)),"Check nozzle"))</f>
        <v>0</v>
      </c>
      <c r="E373" s="9"/>
      <c r="F373" s="9"/>
      <c r="G373" s="9"/>
      <c r="H373" s="12">
        <f>IF(OR(E373="",F373=""),"",F373-E373-N(G373))</f>
        <v>0</v>
      </c>
      <c r="I373" s="12">
        <f>IF(D373="","",IFERROR(INDEX(Setup!$B$4:$B$9,MATCH(D373,Setup!$A$4:$A$9,0)),""))</f>
        <v>0</v>
      </c>
      <c r="J373" s="12">
        <f>IF(OR(H373="",I373=""),"",H373*I373)</f>
        <v>0</v>
      </c>
    </row>
    <row r="374" spans="1:10">
      <c r="A374" s="10"/>
      <c r="B374" s="7"/>
      <c r="C374" s="7"/>
      <c r="D374" s="11">
        <f>IF(C374="","",IFERROR(INDEX(Setup!$E$4:$E$23,MATCH(C374,Setup!$D$4:$D$23,0)),"Check nozzle"))</f>
        <v>0</v>
      </c>
      <c r="E374" s="9"/>
      <c r="F374" s="9"/>
      <c r="G374" s="9"/>
      <c r="H374" s="12">
        <f>IF(OR(E374="",F374=""),"",F374-E374-N(G374))</f>
        <v>0</v>
      </c>
      <c r="I374" s="12">
        <f>IF(D374="","",IFERROR(INDEX(Setup!$B$4:$B$9,MATCH(D374,Setup!$A$4:$A$9,0)),""))</f>
        <v>0</v>
      </c>
      <c r="J374" s="12">
        <f>IF(OR(H374="",I374=""),"",H374*I374)</f>
        <v>0</v>
      </c>
    </row>
    <row r="375" spans="1:10">
      <c r="A375" s="10"/>
      <c r="B375" s="7"/>
      <c r="C375" s="7"/>
      <c r="D375" s="11">
        <f>IF(C375="","",IFERROR(INDEX(Setup!$E$4:$E$23,MATCH(C375,Setup!$D$4:$D$23,0)),"Check nozzle"))</f>
        <v>0</v>
      </c>
      <c r="E375" s="9"/>
      <c r="F375" s="9"/>
      <c r="G375" s="9"/>
      <c r="H375" s="12">
        <f>IF(OR(E375="",F375=""),"",F375-E375-N(G375))</f>
        <v>0</v>
      </c>
      <c r="I375" s="12">
        <f>IF(D375="","",IFERROR(INDEX(Setup!$B$4:$B$9,MATCH(D375,Setup!$A$4:$A$9,0)),""))</f>
        <v>0</v>
      </c>
      <c r="J375" s="12">
        <f>IF(OR(H375="",I375=""),"",H375*I375)</f>
        <v>0</v>
      </c>
    </row>
    <row r="376" spans="1:10">
      <c r="A376" s="10"/>
      <c r="B376" s="7"/>
      <c r="C376" s="7"/>
      <c r="D376" s="11">
        <f>IF(C376="","",IFERROR(INDEX(Setup!$E$4:$E$23,MATCH(C376,Setup!$D$4:$D$23,0)),"Check nozzle"))</f>
        <v>0</v>
      </c>
      <c r="E376" s="9"/>
      <c r="F376" s="9"/>
      <c r="G376" s="9"/>
      <c r="H376" s="12">
        <f>IF(OR(E376="",F376=""),"",F376-E376-N(G376))</f>
        <v>0</v>
      </c>
      <c r="I376" s="12">
        <f>IF(D376="","",IFERROR(INDEX(Setup!$B$4:$B$9,MATCH(D376,Setup!$A$4:$A$9,0)),""))</f>
        <v>0</v>
      </c>
      <c r="J376" s="12">
        <f>IF(OR(H376="",I376=""),"",H376*I376)</f>
        <v>0</v>
      </c>
    </row>
    <row r="377" spans="1:10">
      <c r="A377" s="10"/>
      <c r="B377" s="7"/>
      <c r="C377" s="7"/>
      <c r="D377" s="11">
        <f>IF(C377="","",IFERROR(INDEX(Setup!$E$4:$E$23,MATCH(C377,Setup!$D$4:$D$23,0)),"Check nozzle"))</f>
        <v>0</v>
      </c>
      <c r="E377" s="9"/>
      <c r="F377" s="9"/>
      <c r="G377" s="9"/>
      <c r="H377" s="12">
        <f>IF(OR(E377="",F377=""),"",F377-E377-N(G377))</f>
        <v>0</v>
      </c>
      <c r="I377" s="12">
        <f>IF(D377="","",IFERROR(INDEX(Setup!$B$4:$B$9,MATCH(D377,Setup!$A$4:$A$9,0)),""))</f>
        <v>0</v>
      </c>
      <c r="J377" s="12">
        <f>IF(OR(H377="",I377=""),"",H377*I377)</f>
        <v>0</v>
      </c>
    </row>
    <row r="378" spans="1:10">
      <c r="A378" s="10"/>
      <c r="B378" s="7"/>
      <c r="C378" s="7"/>
      <c r="D378" s="11">
        <f>IF(C378="","",IFERROR(INDEX(Setup!$E$4:$E$23,MATCH(C378,Setup!$D$4:$D$23,0)),"Check nozzle"))</f>
        <v>0</v>
      </c>
      <c r="E378" s="9"/>
      <c r="F378" s="9"/>
      <c r="G378" s="9"/>
      <c r="H378" s="12">
        <f>IF(OR(E378="",F378=""),"",F378-E378-N(G378))</f>
        <v>0</v>
      </c>
      <c r="I378" s="12">
        <f>IF(D378="","",IFERROR(INDEX(Setup!$B$4:$B$9,MATCH(D378,Setup!$A$4:$A$9,0)),""))</f>
        <v>0</v>
      </c>
      <c r="J378" s="12">
        <f>IF(OR(H378="",I378=""),"",H378*I378)</f>
        <v>0</v>
      </c>
    </row>
    <row r="379" spans="1:10">
      <c r="A379" s="10"/>
      <c r="B379" s="7"/>
      <c r="C379" s="7"/>
      <c r="D379" s="11">
        <f>IF(C379="","",IFERROR(INDEX(Setup!$E$4:$E$23,MATCH(C379,Setup!$D$4:$D$23,0)),"Check nozzle"))</f>
        <v>0</v>
      </c>
      <c r="E379" s="9"/>
      <c r="F379" s="9"/>
      <c r="G379" s="9"/>
      <c r="H379" s="12">
        <f>IF(OR(E379="",F379=""),"",F379-E379-N(G379))</f>
        <v>0</v>
      </c>
      <c r="I379" s="12">
        <f>IF(D379="","",IFERROR(INDEX(Setup!$B$4:$B$9,MATCH(D379,Setup!$A$4:$A$9,0)),""))</f>
        <v>0</v>
      </c>
      <c r="J379" s="12">
        <f>IF(OR(H379="",I379=""),"",H379*I379)</f>
        <v>0</v>
      </c>
    </row>
    <row r="380" spans="1:10">
      <c r="A380" s="10"/>
      <c r="B380" s="7"/>
      <c r="C380" s="7"/>
      <c r="D380" s="11">
        <f>IF(C380="","",IFERROR(INDEX(Setup!$E$4:$E$23,MATCH(C380,Setup!$D$4:$D$23,0)),"Check nozzle"))</f>
        <v>0</v>
      </c>
      <c r="E380" s="9"/>
      <c r="F380" s="9"/>
      <c r="G380" s="9"/>
      <c r="H380" s="12">
        <f>IF(OR(E380="",F380=""),"",F380-E380-N(G380))</f>
        <v>0</v>
      </c>
      <c r="I380" s="12">
        <f>IF(D380="","",IFERROR(INDEX(Setup!$B$4:$B$9,MATCH(D380,Setup!$A$4:$A$9,0)),""))</f>
        <v>0</v>
      </c>
      <c r="J380" s="12">
        <f>IF(OR(H380="",I380=""),"",H380*I380)</f>
        <v>0</v>
      </c>
    </row>
    <row r="381" spans="1:10">
      <c r="A381" s="10"/>
      <c r="B381" s="7"/>
      <c r="C381" s="7"/>
      <c r="D381" s="11">
        <f>IF(C381="","",IFERROR(INDEX(Setup!$E$4:$E$23,MATCH(C381,Setup!$D$4:$D$23,0)),"Check nozzle"))</f>
        <v>0</v>
      </c>
      <c r="E381" s="9"/>
      <c r="F381" s="9"/>
      <c r="G381" s="9"/>
      <c r="H381" s="12">
        <f>IF(OR(E381="",F381=""),"",F381-E381-N(G381))</f>
        <v>0</v>
      </c>
      <c r="I381" s="12">
        <f>IF(D381="","",IFERROR(INDEX(Setup!$B$4:$B$9,MATCH(D381,Setup!$A$4:$A$9,0)),""))</f>
        <v>0</v>
      </c>
      <c r="J381" s="12">
        <f>IF(OR(H381="",I381=""),"",H381*I381)</f>
        <v>0</v>
      </c>
    </row>
    <row r="382" spans="1:10">
      <c r="A382" s="10"/>
      <c r="B382" s="7"/>
      <c r="C382" s="7"/>
      <c r="D382" s="11">
        <f>IF(C382="","",IFERROR(INDEX(Setup!$E$4:$E$23,MATCH(C382,Setup!$D$4:$D$23,0)),"Check nozzle"))</f>
        <v>0</v>
      </c>
      <c r="E382" s="9"/>
      <c r="F382" s="9"/>
      <c r="G382" s="9"/>
      <c r="H382" s="12">
        <f>IF(OR(E382="",F382=""),"",F382-E382-N(G382))</f>
        <v>0</v>
      </c>
      <c r="I382" s="12">
        <f>IF(D382="","",IFERROR(INDEX(Setup!$B$4:$B$9,MATCH(D382,Setup!$A$4:$A$9,0)),""))</f>
        <v>0</v>
      </c>
      <c r="J382" s="12">
        <f>IF(OR(H382="",I382=""),"",H382*I382)</f>
        <v>0</v>
      </c>
    </row>
    <row r="383" spans="1:10">
      <c r="A383" s="10"/>
      <c r="B383" s="7"/>
      <c r="C383" s="7"/>
      <c r="D383" s="11">
        <f>IF(C383="","",IFERROR(INDEX(Setup!$E$4:$E$23,MATCH(C383,Setup!$D$4:$D$23,0)),"Check nozzle"))</f>
        <v>0</v>
      </c>
      <c r="E383" s="9"/>
      <c r="F383" s="9"/>
      <c r="G383" s="9"/>
      <c r="H383" s="12">
        <f>IF(OR(E383="",F383=""),"",F383-E383-N(G383))</f>
        <v>0</v>
      </c>
      <c r="I383" s="12">
        <f>IF(D383="","",IFERROR(INDEX(Setup!$B$4:$B$9,MATCH(D383,Setup!$A$4:$A$9,0)),""))</f>
        <v>0</v>
      </c>
      <c r="J383" s="12">
        <f>IF(OR(H383="",I383=""),"",H383*I383)</f>
        <v>0</v>
      </c>
    </row>
    <row r="384" spans="1:10">
      <c r="A384" s="10"/>
      <c r="B384" s="7"/>
      <c r="C384" s="7"/>
      <c r="D384" s="11">
        <f>IF(C384="","",IFERROR(INDEX(Setup!$E$4:$E$23,MATCH(C384,Setup!$D$4:$D$23,0)),"Check nozzle"))</f>
        <v>0</v>
      </c>
      <c r="E384" s="9"/>
      <c r="F384" s="9"/>
      <c r="G384" s="9"/>
      <c r="H384" s="12">
        <f>IF(OR(E384="",F384=""),"",F384-E384-N(G384))</f>
        <v>0</v>
      </c>
      <c r="I384" s="12">
        <f>IF(D384="","",IFERROR(INDEX(Setup!$B$4:$B$9,MATCH(D384,Setup!$A$4:$A$9,0)),""))</f>
        <v>0</v>
      </c>
      <c r="J384" s="12">
        <f>IF(OR(H384="",I384=""),"",H384*I384)</f>
        <v>0</v>
      </c>
    </row>
    <row r="385" spans="1:10">
      <c r="A385" s="10"/>
      <c r="B385" s="7"/>
      <c r="C385" s="7"/>
      <c r="D385" s="11">
        <f>IF(C385="","",IFERROR(INDEX(Setup!$E$4:$E$23,MATCH(C385,Setup!$D$4:$D$23,0)),"Check nozzle"))</f>
        <v>0</v>
      </c>
      <c r="E385" s="9"/>
      <c r="F385" s="9"/>
      <c r="G385" s="9"/>
      <c r="H385" s="12">
        <f>IF(OR(E385="",F385=""),"",F385-E385-N(G385))</f>
        <v>0</v>
      </c>
      <c r="I385" s="12">
        <f>IF(D385="","",IFERROR(INDEX(Setup!$B$4:$B$9,MATCH(D385,Setup!$A$4:$A$9,0)),""))</f>
        <v>0</v>
      </c>
      <c r="J385" s="12">
        <f>IF(OR(H385="",I385=""),"",H385*I385)</f>
        <v>0</v>
      </c>
    </row>
    <row r="386" spans="1:10">
      <c r="A386" s="10"/>
      <c r="B386" s="7"/>
      <c r="C386" s="7"/>
      <c r="D386" s="11">
        <f>IF(C386="","",IFERROR(INDEX(Setup!$E$4:$E$23,MATCH(C386,Setup!$D$4:$D$23,0)),"Check nozzle"))</f>
        <v>0</v>
      </c>
      <c r="E386" s="9"/>
      <c r="F386" s="9"/>
      <c r="G386" s="9"/>
      <c r="H386" s="12">
        <f>IF(OR(E386="",F386=""),"",F386-E386-N(G386))</f>
        <v>0</v>
      </c>
      <c r="I386" s="12">
        <f>IF(D386="","",IFERROR(INDEX(Setup!$B$4:$B$9,MATCH(D386,Setup!$A$4:$A$9,0)),""))</f>
        <v>0</v>
      </c>
      <c r="J386" s="12">
        <f>IF(OR(H386="",I386=""),"",H386*I386)</f>
        <v>0</v>
      </c>
    </row>
    <row r="387" spans="1:10">
      <c r="A387" s="10"/>
      <c r="B387" s="7"/>
      <c r="C387" s="7"/>
      <c r="D387" s="11">
        <f>IF(C387="","",IFERROR(INDEX(Setup!$E$4:$E$23,MATCH(C387,Setup!$D$4:$D$23,0)),"Check nozzle"))</f>
        <v>0</v>
      </c>
      <c r="E387" s="9"/>
      <c r="F387" s="9"/>
      <c r="G387" s="9"/>
      <c r="H387" s="12">
        <f>IF(OR(E387="",F387=""),"",F387-E387-N(G387))</f>
        <v>0</v>
      </c>
      <c r="I387" s="12">
        <f>IF(D387="","",IFERROR(INDEX(Setup!$B$4:$B$9,MATCH(D387,Setup!$A$4:$A$9,0)),""))</f>
        <v>0</v>
      </c>
      <c r="J387" s="12">
        <f>IF(OR(H387="",I387=""),"",H387*I387)</f>
        <v>0</v>
      </c>
    </row>
    <row r="388" spans="1:10">
      <c r="A388" s="10"/>
      <c r="B388" s="7"/>
      <c r="C388" s="7"/>
      <c r="D388" s="11">
        <f>IF(C388="","",IFERROR(INDEX(Setup!$E$4:$E$23,MATCH(C388,Setup!$D$4:$D$23,0)),"Check nozzle"))</f>
        <v>0</v>
      </c>
      <c r="E388" s="9"/>
      <c r="F388" s="9"/>
      <c r="G388" s="9"/>
      <c r="H388" s="12">
        <f>IF(OR(E388="",F388=""),"",F388-E388-N(G388))</f>
        <v>0</v>
      </c>
      <c r="I388" s="12">
        <f>IF(D388="","",IFERROR(INDEX(Setup!$B$4:$B$9,MATCH(D388,Setup!$A$4:$A$9,0)),""))</f>
        <v>0</v>
      </c>
      <c r="J388" s="12">
        <f>IF(OR(H388="",I388=""),"",H388*I388)</f>
        <v>0</v>
      </c>
    </row>
    <row r="389" spans="1:10">
      <c r="A389" s="10"/>
      <c r="B389" s="7"/>
      <c r="C389" s="7"/>
      <c r="D389" s="11">
        <f>IF(C389="","",IFERROR(INDEX(Setup!$E$4:$E$23,MATCH(C389,Setup!$D$4:$D$23,0)),"Check nozzle"))</f>
        <v>0</v>
      </c>
      <c r="E389" s="9"/>
      <c r="F389" s="9"/>
      <c r="G389" s="9"/>
      <c r="H389" s="12">
        <f>IF(OR(E389="",F389=""),"",F389-E389-N(G389))</f>
        <v>0</v>
      </c>
      <c r="I389" s="12">
        <f>IF(D389="","",IFERROR(INDEX(Setup!$B$4:$B$9,MATCH(D389,Setup!$A$4:$A$9,0)),""))</f>
        <v>0</v>
      </c>
      <c r="J389" s="12">
        <f>IF(OR(H389="",I389=""),"",H389*I389)</f>
        <v>0</v>
      </c>
    </row>
    <row r="390" spans="1:10">
      <c r="A390" s="10"/>
      <c r="B390" s="7"/>
      <c r="C390" s="7"/>
      <c r="D390" s="11">
        <f>IF(C390="","",IFERROR(INDEX(Setup!$E$4:$E$23,MATCH(C390,Setup!$D$4:$D$23,0)),"Check nozzle"))</f>
        <v>0</v>
      </c>
      <c r="E390" s="9"/>
      <c r="F390" s="9"/>
      <c r="G390" s="9"/>
      <c r="H390" s="12">
        <f>IF(OR(E390="",F390=""),"",F390-E390-N(G390))</f>
        <v>0</v>
      </c>
      <c r="I390" s="12">
        <f>IF(D390="","",IFERROR(INDEX(Setup!$B$4:$B$9,MATCH(D390,Setup!$A$4:$A$9,0)),""))</f>
        <v>0</v>
      </c>
      <c r="J390" s="12">
        <f>IF(OR(H390="",I390=""),"",H390*I390)</f>
        <v>0</v>
      </c>
    </row>
    <row r="391" spans="1:10">
      <c r="A391" s="10"/>
      <c r="B391" s="7"/>
      <c r="C391" s="7"/>
      <c r="D391" s="11">
        <f>IF(C391="","",IFERROR(INDEX(Setup!$E$4:$E$23,MATCH(C391,Setup!$D$4:$D$23,0)),"Check nozzle"))</f>
        <v>0</v>
      </c>
      <c r="E391" s="9"/>
      <c r="F391" s="9"/>
      <c r="G391" s="9"/>
      <c r="H391" s="12">
        <f>IF(OR(E391="",F391=""),"",F391-E391-N(G391))</f>
        <v>0</v>
      </c>
      <c r="I391" s="12">
        <f>IF(D391="","",IFERROR(INDEX(Setup!$B$4:$B$9,MATCH(D391,Setup!$A$4:$A$9,0)),""))</f>
        <v>0</v>
      </c>
      <c r="J391" s="12">
        <f>IF(OR(H391="",I391=""),"",H391*I391)</f>
        <v>0</v>
      </c>
    </row>
    <row r="392" spans="1:10">
      <c r="A392" s="10"/>
      <c r="B392" s="7"/>
      <c r="C392" s="7"/>
      <c r="D392" s="11">
        <f>IF(C392="","",IFERROR(INDEX(Setup!$E$4:$E$23,MATCH(C392,Setup!$D$4:$D$23,0)),"Check nozzle"))</f>
        <v>0</v>
      </c>
      <c r="E392" s="9"/>
      <c r="F392" s="9"/>
      <c r="G392" s="9"/>
      <c r="H392" s="12">
        <f>IF(OR(E392="",F392=""),"",F392-E392-N(G392))</f>
        <v>0</v>
      </c>
      <c r="I392" s="12">
        <f>IF(D392="","",IFERROR(INDEX(Setup!$B$4:$B$9,MATCH(D392,Setup!$A$4:$A$9,0)),""))</f>
        <v>0</v>
      </c>
      <c r="J392" s="12">
        <f>IF(OR(H392="",I392=""),"",H392*I392)</f>
        <v>0</v>
      </c>
    </row>
    <row r="393" spans="1:10">
      <c r="A393" s="10"/>
      <c r="B393" s="7"/>
      <c r="C393" s="7"/>
      <c r="D393" s="11">
        <f>IF(C393="","",IFERROR(INDEX(Setup!$E$4:$E$23,MATCH(C393,Setup!$D$4:$D$23,0)),"Check nozzle"))</f>
        <v>0</v>
      </c>
      <c r="E393" s="9"/>
      <c r="F393" s="9"/>
      <c r="G393" s="9"/>
      <c r="H393" s="12">
        <f>IF(OR(E393="",F393=""),"",F393-E393-N(G393))</f>
        <v>0</v>
      </c>
      <c r="I393" s="12">
        <f>IF(D393="","",IFERROR(INDEX(Setup!$B$4:$B$9,MATCH(D393,Setup!$A$4:$A$9,0)),""))</f>
        <v>0</v>
      </c>
      <c r="J393" s="12">
        <f>IF(OR(H393="",I393=""),"",H393*I393)</f>
        <v>0</v>
      </c>
    </row>
    <row r="394" spans="1:10">
      <c r="A394" s="10"/>
      <c r="B394" s="7"/>
      <c r="C394" s="7"/>
      <c r="D394" s="11">
        <f>IF(C394="","",IFERROR(INDEX(Setup!$E$4:$E$23,MATCH(C394,Setup!$D$4:$D$23,0)),"Check nozzle"))</f>
        <v>0</v>
      </c>
      <c r="E394" s="9"/>
      <c r="F394" s="9"/>
      <c r="G394" s="9"/>
      <c r="H394" s="12">
        <f>IF(OR(E394="",F394=""),"",F394-E394-N(G394))</f>
        <v>0</v>
      </c>
      <c r="I394" s="12">
        <f>IF(D394="","",IFERROR(INDEX(Setup!$B$4:$B$9,MATCH(D394,Setup!$A$4:$A$9,0)),""))</f>
        <v>0</v>
      </c>
      <c r="J394" s="12">
        <f>IF(OR(H394="",I394=""),"",H394*I394)</f>
        <v>0</v>
      </c>
    </row>
    <row r="395" spans="1:10">
      <c r="A395" s="10"/>
      <c r="B395" s="7"/>
      <c r="C395" s="7"/>
      <c r="D395" s="11">
        <f>IF(C395="","",IFERROR(INDEX(Setup!$E$4:$E$23,MATCH(C395,Setup!$D$4:$D$23,0)),"Check nozzle"))</f>
        <v>0</v>
      </c>
      <c r="E395" s="9"/>
      <c r="F395" s="9"/>
      <c r="G395" s="9"/>
      <c r="H395" s="12">
        <f>IF(OR(E395="",F395=""),"",F395-E395-N(G395))</f>
        <v>0</v>
      </c>
      <c r="I395" s="12">
        <f>IF(D395="","",IFERROR(INDEX(Setup!$B$4:$B$9,MATCH(D395,Setup!$A$4:$A$9,0)),""))</f>
        <v>0</v>
      </c>
      <c r="J395" s="12">
        <f>IF(OR(H395="",I395=""),"",H395*I395)</f>
        <v>0</v>
      </c>
    </row>
    <row r="396" spans="1:10">
      <c r="A396" s="10"/>
      <c r="B396" s="7"/>
      <c r="C396" s="7"/>
      <c r="D396" s="11">
        <f>IF(C396="","",IFERROR(INDEX(Setup!$E$4:$E$23,MATCH(C396,Setup!$D$4:$D$23,0)),"Check nozzle"))</f>
        <v>0</v>
      </c>
      <c r="E396" s="9"/>
      <c r="F396" s="9"/>
      <c r="G396" s="9"/>
      <c r="H396" s="12">
        <f>IF(OR(E396="",F396=""),"",F396-E396-N(G396))</f>
        <v>0</v>
      </c>
      <c r="I396" s="12">
        <f>IF(D396="","",IFERROR(INDEX(Setup!$B$4:$B$9,MATCH(D396,Setup!$A$4:$A$9,0)),""))</f>
        <v>0</v>
      </c>
      <c r="J396" s="12">
        <f>IF(OR(H396="",I396=""),"",H396*I396)</f>
        <v>0</v>
      </c>
    </row>
    <row r="397" spans="1:10">
      <c r="A397" s="10"/>
      <c r="B397" s="7"/>
      <c r="C397" s="7"/>
      <c r="D397" s="11">
        <f>IF(C397="","",IFERROR(INDEX(Setup!$E$4:$E$23,MATCH(C397,Setup!$D$4:$D$23,0)),"Check nozzle"))</f>
        <v>0</v>
      </c>
      <c r="E397" s="9"/>
      <c r="F397" s="9"/>
      <c r="G397" s="9"/>
      <c r="H397" s="12">
        <f>IF(OR(E397="",F397=""),"",F397-E397-N(G397))</f>
        <v>0</v>
      </c>
      <c r="I397" s="12">
        <f>IF(D397="","",IFERROR(INDEX(Setup!$B$4:$B$9,MATCH(D397,Setup!$A$4:$A$9,0)),""))</f>
        <v>0</v>
      </c>
      <c r="J397" s="12">
        <f>IF(OR(H397="",I397=""),"",H397*I397)</f>
        <v>0</v>
      </c>
    </row>
    <row r="398" spans="1:10">
      <c r="A398" s="10"/>
      <c r="B398" s="7"/>
      <c r="C398" s="7"/>
      <c r="D398" s="11">
        <f>IF(C398="","",IFERROR(INDEX(Setup!$E$4:$E$23,MATCH(C398,Setup!$D$4:$D$23,0)),"Check nozzle"))</f>
        <v>0</v>
      </c>
      <c r="E398" s="9"/>
      <c r="F398" s="9"/>
      <c r="G398" s="9"/>
      <c r="H398" s="12">
        <f>IF(OR(E398="",F398=""),"",F398-E398-N(G398))</f>
        <v>0</v>
      </c>
      <c r="I398" s="12">
        <f>IF(D398="","",IFERROR(INDEX(Setup!$B$4:$B$9,MATCH(D398,Setup!$A$4:$A$9,0)),""))</f>
        <v>0</v>
      </c>
      <c r="J398" s="12">
        <f>IF(OR(H398="",I398=""),"",H398*I398)</f>
        <v>0</v>
      </c>
    </row>
    <row r="399" spans="1:10">
      <c r="A399" s="10"/>
      <c r="B399" s="7"/>
      <c r="C399" s="7"/>
      <c r="D399" s="11">
        <f>IF(C399="","",IFERROR(INDEX(Setup!$E$4:$E$23,MATCH(C399,Setup!$D$4:$D$23,0)),"Check nozzle"))</f>
        <v>0</v>
      </c>
      <c r="E399" s="9"/>
      <c r="F399" s="9"/>
      <c r="G399" s="9"/>
      <c r="H399" s="12">
        <f>IF(OR(E399="",F399=""),"",F399-E399-N(G399))</f>
        <v>0</v>
      </c>
      <c r="I399" s="12">
        <f>IF(D399="","",IFERROR(INDEX(Setup!$B$4:$B$9,MATCH(D399,Setup!$A$4:$A$9,0)),""))</f>
        <v>0</v>
      </c>
      <c r="J399" s="12">
        <f>IF(OR(H399="",I399=""),"",H399*I399)</f>
        <v>0</v>
      </c>
    </row>
    <row r="400" spans="1:10">
      <c r="A400" s="10"/>
      <c r="B400" s="7"/>
      <c r="C400" s="7"/>
      <c r="D400" s="11">
        <f>IF(C400="","",IFERROR(INDEX(Setup!$E$4:$E$23,MATCH(C400,Setup!$D$4:$D$23,0)),"Check nozzle"))</f>
        <v>0</v>
      </c>
      <c r="E400" s="9"/>
      <c r="F400" s="9"/>
      <c r="G400" s="9"/>
      <c r="H400" s="12">
        <f>IF(OR(E400="",F400=""),"",F400-E400-N(G400))</f>
        <v>0</v>
      </c>
      <c r="I400" s="12">
        <f>IF(D400="","",IFERROR(INDEX(Setup!$B$4:$B$9,MATCH(D400,Setup!$A$4:$A$9,0)),""))</f>
        <v>0</v>
      </c>
      <c r="J400" s="12">
        <f>IF(OR(H400="",I400=""),"",H400*I400)</f>
        <v>0</v>
      </c>
    </row>
    <row r="401" spans="1:10">
      <c r="A401" s="10"/>
      <c r="B401" s="7"/>
      <c r="C401" s="7"/>
      <c r="D401" s="11">
        <f>IF(C401="","",IFERROR(INDEX(Setup!$E$4:$E$23,MATCH(C401,Setup!$D$4:$D$23,0)),"Check nozzle"))</f>
        <v>0</v>
      </c>
      <c r="E401" s="9"/>
      <c r="F401" s="9"/>
      <c r="G401" s="9"/>
      <c r="H401" s="12">
        <f>IF(OR(E401="",F401=""),"",F401-E401-N(G401))</f>
        <v>0</v>
      </c>
      <c r="I401" s="12">
        <f>IF(D401="","",IFERROR(INDEX(Setup!$B$4:$B$9,MATCH(D401,Setup!$A$4:$A$9,0)),""))</f>
        <v>0</v>
      </c>
      <c r="J401" s="12">
        <f>IF(OR(H401="",I401=""),"",H401*I401)</f>
        <v>0</v>
      </c>
    </row>
    <row r="402" spans="1:10">
      <c r="A402" s="10"/>
      <c r="B402" s="7"/>
      <c r="C402" s="7"/>
      <c r="D402" s="11">
        <f>IF(C402="","",IFERROR(INDEX(Setup!$E$4:$E$23,MATCH(C402,Setup!$D$4:$D$23,0)),"Check nozzle"))</f>
        <v>0</v>
      </c>
      <c r="E402" s="9"/>
      <c r="F402" s="9"/>
      <c r="G402" s="9"/>
      <c r="H402" s="12">
        <f>IF(OR(E402="",F402=""),"",F402-E402-N(G402))</f>
        <v>0</v>
      </c>
      <c r="I402" s="12">
        <f>IF(D402="","",IFERROR(INDEX(Setup!$B$4:$B$9,MATCH(D402,Setup!$A$4:$A$9,0)),""))</f>
        <v>0</v>
      </c>
      <c r="J402" s="12">
        <f>IF(OR(H402="",I402=""),"",H402*I402)</f>
        <v>0</v>
      </c>
    </row>
    <row r="403" spans="1:10">
      <c r="A403" s="10"/>
      <c r="B403" s="7"/>
      <c r="C403" s="7"/>
      <c r="D403" s="11">
        <f>IF(C403="","",IFERROR(INDEX(Setup!$E$4:$E$23,MATCH(C403,Setup!$D$4:$D$23,0)),"Check nozzle"))</f>
        <v>0</v>
      </c>
      <c r="E403" s="9"/>
      <c r="F403" s="9"/>
      <c r="G403" s="9"/>
      <c r="H403" s="12">
        <f>IF(OR(E403="",F403=""),"",F403-E403-N(G403))</f>
        <v>0</v>
      </c>
      <c r="I403" s="12">
        <f>IF(D403="","",IFERROR(INDEX(Setup!$B$4:$B$9,MATCH(D403,Setup!$A$4:$A$9,0)),""))</f>
        <v>0</v>
      </c>
      <c r="J403" s="12">
        <f>IF(OR(H403="",I403=""),"",H403*I403)</f>
        <v>0</v>
      </c>
    </row>
    <row r="404" spans="1:10">
      <c r="A404" s="10"/>
      <c r="B404" s="7"/>
      <c r="C404" s="7"/>
      <c r="D404" s="11">
        <f>IF(C404="","",IFERROR(INDEX(Setup!$E$4:$E$23,MATCH(C404,Setup!$D$4:$D$23,0)),"Check nozzle"))</f>
        <v>0</v>
      </c>
      <c r="E404" s="9"/>
      <c r="F404" s="9"/>
      <c r="G404" s="9"/>
      <c r="H404" s="12">
        <f>IF(OR(E404="",F404=""),"",F404-E404-N(G404))</f>
        <v>0</v>
      </c>
      <c r="I404" s="12">
        <f>IF(D404="","",IFERROR(INDEX(Setup!$B$4:$B$9,MATCH(D404,Setup!$A$4:$A$9,0)),""))</f>
        <v>0</v>
      </c>
      <c r="J404" s="12">
        <f>IF(OR(H404="",I404=""),"",H404*I404)</f>
        <v>0</v>
      </c>
    </row>
    <row r="405" spans="1:10">
      <c r="A405" s="10"/>
      <c r="B405" s="7"/>
      <c r="C405" s="7"/>
      <c r="D405" s="11">
        <f>IF(C405="","",IFERROR(INDEX(Setup!$E$4:$E$23,MATCH(C405,Setup!$D$4:$D$23,0)),"Check nozzle"))</f>
        <v>0</v>
      </c>
      <c r="E405" s="9"/>
      <c r="F405" s="9"/>
      <c r="G405" s="9"/>
      <c r="H405" s="12">
        <f>IF(OR(E405="",F405=""),"",F405-E405-N(G405))</f>
        <v>0</v>
      </c>
      <c r="I405" s="12">
        <f>IF(D405="","",IFERROR(INDEX(Setup!$B$4:$B$9,MATCH(D405,Setup!$A$4:$A$9,0)),""))</f>
        <v>0</v>
      </c>
      <c r="J405" s="12">
        <f>IF(OR(H405="",I405=""),"",H405*I405)</f>
        <v>0</v>
      </c>
    </row>
    <row r="406" spans="1:10">
      <c r="A406" s="10"/>
      <c r="B406" s="7"/>
      <c r="C406" s="7"/>
      <c r="D406" s="11">
        <f>IF(C406="","",IFERROR(INDEX(Setup!$E$4:$E$23,MATCH(C406,Setup!$D$4:$D$23,0)),"Check nozzle"))</f>
        <v>0</v>
      </c>
      <c r="E406" s="9"/>
      <c r="F406" s="9"/>
      <c r="G406" s="9"/>
      <c r="H406" s="12">
        <f>IF(OR(E406="",F406=""),"",F406-E406-N(G406))</f>
        <v>0</v>
      </c>
      <c r="I406" s="12">
        <f>IF(D406="","",IFERROR(INDEX(Setup!$B$4:$B$9,MATCH(D406,Setup!$A$4:$A$9,0)),""))</f>
        <v>0</v>
      </c>
      <c r="J406" s="12">
        <f>IF(OR(H406="",I406=""),"",H406*I406)</f>
        <v>0</v>
      </c>
    </row>
    <row r="407" spans="1:10">
      <c r="A407" s="10"/>
      <c r="B407" s="7"/>
      <c r="C407" s="7"/>
      <c r="D407" s="11">
        <f>IF(C407="","",IFERROR(INDEX(Setup!$E$4:$E$23,MATCH(C407,Setup!$D$4:$D$23,0)),"Check nozzle"))</f>
        <v>0</v>
      </c>
      <c r="E407" s="9"/>
      <c r="F407" s="9"/>
      <c r="G407" s="9"/>
      <c r="H407" s="12">
        <f>IF(OR(E407="",F407=""),"",F407-E407-N(G407))</f>
        <v>0</v>
      </c>
      <c r="I407" s="12">
        <f>IF(D407="","",IFERROR(INDEX(Setup!$B$4:$B$9,MATCH(D407,Setup!$A$4:$A$9,0)),""))</f>
        <v>0</v>
      </c>
      <c r="J407" s="12">
        <f>IF(OR(H407="",I407=""),"",H407*I407)</f>
        <v>0</v>
      </c>
    </row>
    <row r="408" spans="1:10">
      <c r="A408" s="10"/>
      <c r="B408" s="7"/>
      <c r="C408" s="7"/>
      <c r="D408" s="11">
        <f>IF(C408="","",IFERROR(INDEX(Setup!$E$4:$E$23,MATCH(C408,Setup!$D$4:$D$23,0)),"Check nozzle"))</f>
        <v>0</v>
      </c>
      <c r="E408" s="9"/>
      <c r="F408" s="9"/>
      <c r="G408" s="9"/>
      <c r="H408" s="12">
        <f>IF(OR(E408="",F408=""),"",F408-E408-N(G408))</f>
        <v>0</v>
      </c>
      <c r="I408" s="12">
        <f>IF(D408="","",IFERROR(INDEX(Setup!$B$4:$B$9,MATCH(D408,Setup!$A$4:$A$9,0)),""))</f>
        <v>0</v>
      </c>
      <c r="J408" s="12">
        <f>IF(OR(H408="",I408=""),"",H408*I408)</f>
        <v>0</v>
      </c>
    </row>
    <row r="409" spans="1:10">
      <c r="A409" s="10"/>
      <c r="B409" s="7"/>
      <c r="C409" s="7"/>
      <c r="D409" s="11">
        <f>IF(C409="","",IFERROR(INDEX(Setup!$E$4:$E$23,MATCH(C409,Setup!$D$4:$D$23,0)),"Check nozzle"))</f>
        <v>0</v>
      </c>
      <c r="E409" s="9"/>
      <c r="F409" s="9"/>
      <c r="G409" s="9"/>
      <c r="H409" s="12">
        <f>IF(OR(E409="",F409=""),"",F409-E409-N(G409))</f>
        <v>0</v>
      </c>
      <c r="I409" s="12">
        <f>IF(D409="","",IFERROR(INDEX(Setup!$B$4:$B$9,MATCH(D409,Setup!$A$4:$A$9,0)),""))</f>
        <v>0</v>
      </c>
      <c r="J409" s="12">
        <f>IF(OR(H409="",I409=""),"",H409*I409)</f>
        <v>0</v>
      </c>
    </row>
    <row r="410" spans="1:10">
      <c r="A410" s="10"/>
      <c r="B410" s="7"/>
      <c r="C410" s="7"/>
      <c r="D410" s="11">
        <f>IF(C410="","",IFERROR(INDEX(Setup!$E$4:$E$23,MATCH(C410,Setup!$D$4:$D$23,0)),"Check nozzle"))</f>
        <v>0</v>
      </c>
      <c r="E410" s="9"/>
      <c r="F410" s="9"/>
      <c r="G410" s="9"/>
      <c r="H410" s="12">
        <f>IF(OR(E410="",F410=""),"",F410-E410-N(G410))</f>
        <v>0</v>
      </c>
      <c r="I410" s="12">
        <f>IF(D410="","",IFERROR(INDEX(Setup!$B$4:$B$9,MATCH(D410,Setup!$A$4:$A$9,0)),""))</f>
        <v>0</v>
      </c>
      <c r="J410" s="12">
        <f>IF(OR(H410="",I410=""),"",H410*I410)</f>
        <v>0</v>
      </c>
    </row>
    <row r="411" spans="1:10">
      <c r="A411" s="10"/>
      <c r="B411" s="7"/>
      <c r="C411" s="7"/>
      <c r="D411" s="11">
        <f>IF(C411="","",IFERROR(INDEX(Setup!$E$4:$E$23,MATCH(C411,Setup!$D$4:$D$23,0)),"Check nozzle"))</f>
        <v>0</v>
      </c>
      <c r="E411" s="9"/>
      <c r="F411" s="9"/>
      <c r="G411" s="9"/>
      <c r="H411" s="12">
        <f>IF(OR(E411="",F411=""),"",F411-E411-N(G411))</f>
        <v>0</v>
      </c>
      <c r="I411" s="12">
        <f>IF(D411="","",IFERROR(INDEX(Setup!$B$4:$B$9,MATCH(D411,Setup!$A$4:$A$9,0)),""))</f>
        <v>0</v>
      </c>
      <c r="J411" s="12">
        <f>IF(OR(H411="",I411=""),"",H411*I411)</f>
        <v>0</v>
      </c>
    </row>
    <row r="412" spans="1:10">
      <c r="A412" s="10"/>
      <c r="B412" s="7"/>
      <c r="C412" s="7"/>
      <c r="D412" s="11">
        <f>IF(C412="","",IFERROR(INDEX(Setup!$E$4:$E$23,MATCH(C412,Setup!$D$4:$D$23,0)),"Check nozzle"))</f>
        <v>0</v>
      </c>
      <c r="E412" s="9"/>
      <c r="F412" s="9"/>
      <c r="G412" s="9"/>
      <c r="H412" s="12">
        <f>IF(OR(E412="",F412=""),"",F412-E412-N(G412))</f>
        <v>0</v>
      </c>
      <c r="I412" s="12">
        <f>IF(D412="","",IFERROR(INDEX(Setup!$B$4:$B$9,MATCH(D412,Setup!$A$4:$A$9,0)),""))</f>
        <v>0</v>
      </c>
      <c r="J412" s="12">
        <f>IF(OR(H412="",I412=""),"",H412*I412)</f>
        <v>0</v>
      </c>
    </row>
    <row r="413" spans="1:10">
      <c r="A413" s="10"/>
      <c r="B413" s="7"/>
      <c r="C413" s="7"/>
      <c r="D413" s="11">
        <f>IF(C413="","",IFERROR(INDEX(Setup!$E$4:$E$23,MATCH(C413,Setup!$D$4:$D$23,0)),"Check nozzle"))</f>
        <v>0</v>
      </c>
      <c r="E413" s="9"/>
      <c r="F413" s="9"/>
      <c r="G413" s="9"/>
      <c r="H413" s="12">
        <f>IF(OR(E413="",F413=""),"",F413-E413-N(G413))</f>
        <v>0</v>
      </c>
      <c r="I413" s="12">
        <f>IF(D413="","",IFERROR(INDEX(Setup!$B$4:$B$9,MATCH(D413,Setup!$A$4:$A$9,0)),""))</f>
        <v>0</v>
      </c>
      <c r="J413" s="12">
        <f>IF(OR(H413="",I413=""),"",H413*I413)</f>
        <v>0</v>
      </c>
    </row>
    <row r="414" spans="1:10">
      <c r="A414" s="10"/>
      <c r="B414" s="7"/>
      <c r="C414" s="7"/>
      <c r="D414" s="11">
        <f>IF(C414="","",IFERROR(INDEX(Setup!$E$4:$E$23,MATCH(C414,Setup!$D$4:$D$23,0)),"Check nozzle"))</f>
        <v>0</v>
      </c>
      <c r="E414" s="9"/>
      <c r="F414" s="9"/>
      <c r="G414" s="9"/>
      <c r="H414" s="12">
        <f>IF(OR(E414="",F414=""),"",F414-E414-N(G414))</f>
        <v>0</v>
      </c>
      <c r="I414" s="12">
        <f>IF(D414="","",IFERROR(INDEX(Setup!$B$4:$B$9,MATCH(D414,Setup!$A$4:$A$9,0)),""))</f>
        <v>0</v>
      </c>
      <c r="J414" s="12">
        <f>IF(OR(H414="",I414=""),"",H414*I414)</f>
        <v>0</v>
      </c>
    </row>
    <row r="415" spans="1:10">
      <c r="A415" s="10"/>
      <c r="B415" s="7"/>
      <c r="C415" s="7"/>
      <c r="D415" s="11">
        <f>IF(C415="","",IFERROR(INDEX(Setup!$E$4:$E$23,MATCH(C415,Setup!$D$4:$D$23,0)),"Check nozzle"))</f>
        <v>0</v>
      </c>
      <c r="E415" s="9"/>
      <c r="F415" s="9"/>
      <c r="G415" s="9"/>
      <c r="H415" s="12">
        <f>IF(OR(E415="",F415=""),"",F415-E415-N(G415))</f>
        <v>0</v>
      </c>
      <c r="I415" s="12">
        <f>IF(D415="","",IFERROR(INDEX(Setup!$B$4:$B$9,MATCH(D415,Setup!$A$4:$A$9,0)),""))</f>
        <v>0</v>
      </c>
      <c r="J415" s="12">
        <f>IF(OR(H415="",I415=""),"",H415*I415)</f>
        <v>0</v>
      </c>
    </row>
    <row r="416" spans="1:10">
      <c r="A416" s="10"/>
      <c r="B416" s="7"/>
      <c r="C416" s="7"/>
      <c r="D416" s="11">
        <f>IF(C416="","",IFERROR(INDEX(Setup!$E$4:$E$23,MATCH(C416,Setup!$D$4:$D$23,0)),"Check nozzle"))</f>
        <v>0</v>
      </c>
      <c r="E416" s="9"/>
      <c r="F416" s="9"/>
      <c r="G416" s="9"/>
      <c r="H416" s="12">
        <f>IF(OR(E416="",F416=""),"",F416-E416-N(G416))</f>
        <v>0</v>
      </c>
      <c r="I416" s="12">
        <f>IF(D416="","",IFERROR(INDEX(Setup!$B$4:$B$9,MATCH(D416,Setup!$A$4:$A$9,0)),""))</f>
        <v>0</v>
      </c>
      <c r="J416" s="12">
        <f>IF(OR(H416="",I416=""),"",H416*I416)</f>
        <v>0</v>
      </c>
    </row>
    <row r="417" spans="1:10">
      <c r="A417" s="10"/>
      <c r="B417" s="7"/>
      <c r="C417" s="7"/>
      <c r="D417" s="11">
        <f>IF(C417="","",IFERROR(INDEX(Setup!$E$4:$E$23,MATCH(C417,Setup!$D$4:$D$23,0)),"Check nozzle"))</f>
        <v>0</v>
      </c>
      <c r="E417" s="9"/>
      <c r="F417" s="9"/>
      <c r="G417" s="9"/>
      <c r="H417" s="12">
        <f>IF(OR(E417="",F417=""),"",F417-E417-N(G417))</f>
        <v>0</v>
      </c>
      <c r="I417" s="12">
        <f>IF(D417="","",IFERROR(INDEX(Setup!$B$4:$B$9,MATCH(D417,Setup!$A$4:$A$9,0)),""))</f>
        <v>0</v>
      </c>
      <c r="J417" s="12">
        <f>IF(OR(H417="",I417=""),"",H417*I417)</f>
        <v>0</v>
      </c>
    </row>
    <row r="418" spans="1:10">
      <c r="A418" s="10"/>
      <c r="B418" s="7"/>
      <c r="C418" s="7"/>
      <c r="D418" s="11">
        <f>IF(C418="","",IFERROR(INDEX(Setup!$E$4:$E$23,MATCH(C418,Setup!$D$4:$D$23,0)),"Check nozzle"))</f>
        <v>0</v>
      </c>
      <c r="E418" s="9"/>
      <c r="F418" s="9"/>
      <c r="G418" s="9"/>
      <c r="H418" s="12">
        <f>IF(OR(E418="",F418=""),"",F418-E418-N(G418))</f>
        <v>0</v>
      </c>
      <c r="I418" s="12">
        <f>IF(D418="","",IFERROR(INDEX(Setup!$B$4:$B$9,MATCH(D418,Setup!$A$4:$A$9,0)),""))</f>
        <v>0</v>
      </c>
      <c r="J418" s="12">
        <f>IF(OR(H418="",I418=""),"",H418*I418)</f>
        <v>0</v>
      </c>
    </row>
    <row r="419" spans="1:10">
      <c r="A419" s="10"/>
      <c r="B419" s="7"/>
      <c r="C419" s="7"/>
      <c r="D419" s="11">
        <f>IF(C419="","",IFERROR(INDEX(Setup!$E$4:$E$23,MATCH(C419,Setup!$D$4:$D$23,0)),"Check nozzle"))</f>
        <v>0</v>
      </c>
      <c r="E419" s="9"/>
      <c r="F419" s="9"/>
      <c r="G419" s="9"/>
      <c r="H419" s="12">
        <f>IF(OR(E419="",F419=""),"",F419-E419-N(G419))</f>
        <v>0</v>
      </c>
      <c r="I419" s="12">
        <f>IF(D419="","",IFERROR(INDEX(Setup!$B$4:$B$9,MATCH(D419,Setup!$A$4:$A$9,0)),""))</f>
        <v>0</v>
      </c>
      <c r="J419" s="12">
        <f>IF(OR(H419="",I419=""),"",H419*I419)</f>
        <v>0</v>
      </c>
    </row>
    <row r="420" spans="1:10">
      <c r="A420" s="10"/>
      <c r="B420" s="7"/>
      <c r="C420" s="7"/>
      <c r="D420" s="11">
        <f>IF(C420="","",IFERROR(INDEX(Setup!$E$4:$E$23,MATCH(C420,Setup!$D$4:$D$23,0)),"Check nozzle"))</f>
        <v>0</v>
      </c>
      <c r="E420" s="9"/>
      <c r="F420" s="9"/>
      <c r="G420" s="9"/>
      <c r="H420" s="12">
        <f>IF(OR(E420="",F420=""),"",F420-E420-N(G420))</f>
        <v>0</v>
      </c>
      <c r="I420" s="12">
        <f>IF(D420="","",IFERROR(INDEX(Setup!$B$4:$B$9,MATCH(D420,Setup!$A$4:$A$9,0)),""))</f>
        <v>0</v>
      </c>
      <c r="J420" s="12">
        <f>IF(OR(H420="",I420=""),"",H420*I420)</f>
        <v>0</v>
      </c>
    </row>
    <row r="421" spans="1:10">
      <c r="A421" s="10"/>
      <c r="B421" s="7"/>
      <c r="C421" s="7"/>
      <c r="D421" s="11">
        <f>IF(C421="","",IFERROR(INDEX(Setup!$E$4:$E$23,MATCH(C421,Setup!$D$4:$D$23,0)),"Check nozzle"))</f>
        <v>0</v>
      </c>
      <c r="E421" s="9"/>
      <c r="F421" s="9"/>
      <c r="G421" s="9"/>
      <c r="H421" s="12">
        <f>IF(OR(E421="",F421=""),"",F421-E421-N(G421))</f>
        <v>0</v>
      </c>
      <c r="I421" s="12">
        <f>IF(D421="","",IFERROR(INDEX(Setup!$B$4:$B$9,MATCH(D421,Setup!$A$4:$A$9,0)),""))</f>
        <v>0</v>
      </c>
      <c r="J421" s="12">
        <f>IF(OR(H421="",I421=""),"",H421*I421)</f>
        <v>0</v>
      </c>
    </row>
    <row r="422" spans="1:10">
      <c r="A422" s="10"/>
      <c r="B422" s="7"/>
      <c r="C422" s="7"/>
      <c r="D422" s="11">
        <f>IF(C422="","",IFERROR(INDEX(Setup!$E$4:$E$23,MATCH(C422,Setup!$D$4:$D$23,0)),"Check nozzle"))</f>
        <v>0</v>
      </c>
      <c r="E422" s="9"/>
      <c r="F422" s="9"/>
      <c r="G422" s="9"/>
      <c r="H422" s="12">
        <f>IF(OR(E422="",F422=""),"",F422-E422-N(G422))</f>
        <v>0</v>
      </c>
      <c r="I422" s="12">
        <f>IF(D422="","",IFERROR(INDEX(Setup!$B$4:$B$9,MATCH(D422,Setup!$A$4:$A$9,0)),""))</f>
        <v>0</v>
      </c>
      <c r="J422" s="12">
        <f>IF(OR(H422="",I422=""),"",H422*I422)</f>
        <v>0</v>
      </c>
    </row>
    <row r="423" spans="1:10">
      <c r="A423" s="10"/>
      <c r="B423" s="7"/>
      <c r="C423" s="7"/>
      <c r="D423" s="11">
        <f>IF(C423="","",IFERROR(INDEX(Setup!$E$4:$E$23,MATCH(C423,Setup!$D$4:$D$23,0)),"Check nozzle"))</f>
        <v>0</v>
      </c>
      <c r="E423" s="9"/>
      <c r="F423" s="9"/>
      <c r="G423" s="9"/>
      <c r="H423" s="12">
        <f>IF(OR(E423="",F423=""),"",F423-E423-N(G423))</f>
        <v>0</v>
      </c>
      <c r="I423" s="12">
        <f>IF(D423="","",IFERROR(INDEX(Setup!$B$4:$B$9,MATCH(D423,Setup!$A$4:$A$9,0)),""))</f>
        <v>0</v>
      </c>
      <c r="J423" s="12">
        <f>IF(OR(H423="",I423=""),"",H423*I423)</f>
        <v>0</v>
      </c>
    </row>
    <row r="424" spans="1:10">
      <c r="A424" s="10"/>
      <c r="B424" s="7"/>
      <c r="C424" s="7"/>
      <c r="D424" s="11">
        <f>IF(C424="","",IFERROR(INDEX(Setup!$E$4:$E$23,MATCH(C424,Setup!$D$4:$D$23,0)),"Check nozzle"))</f>
        <v>0</v>
      </c>
      <c r="E424" s="9"/>
      <c r="F424" s="9"/>
      <c r="G424" s="9"/>
      <c r="H424" s="12">
        <f>IF(OR(E424="",F424=""),"",F424-E424-N(G424))</f>
        <v>0</v>
      </c>
      <c r="I424" s="12">
        <f>IF(D424="","",IFERROR(INDEX(Setup!$B$4:$B$9,MATCH(D424,Setup!$A$4:$A$9,0)),""))</f>
        <v>0</v>
      </c>
      <c r="J424" s="12">
        <f>IF(OR(H424="",I424=""),"",H424*I424)</f>
        <v>0</v>
      </c>
    </row>
    <row r="425" spans="1:10">
      <c r="A425" s="10"/>
      <c r="B425" s="7"/>
      <c r="C425" s="7"/>
      <c r="D425" s="11">
        <f>IF(C425="","",IFERROR(INDEX(Setup!$E$4:$E$23,MATCH(C425,Setup!$D$4:$D$23,0)),"Check nozzle"))</f>
        <v>0</v>
      </c>
      <c r="E425" s="9"/>
      <c r="F425" s="9"/>
      <c r="G425" s="9"/>
      <c r="H425" s="12">
        <f>IF(OR(E425="",F425=""),"",F425-E425-N(G425))</f>
        <v>0</v>
      </c>
      <c r="I425" s="12">
        <f>IF(D425="","",IFERROR(INDEX(Setup!$B$4:$B$9,MATCH(D425,Setup!$A$4:$A$9,0)),""))</f>
        <v>0</v>
      </c>
      <c r="J425" s="12">
        <f>IF(OR(H425="",I425=""),"",H425*I425)</f>
        <v>0</v>
      </c>
    </row>
    <row r="426" spans="1:10">
      <c r="A426" s="10"/>
      <c r="B426" s="7"/>
      <c r="C426" s="7"/>
      <c r="D426" s="11">
        <f>IF(C426="","",IFERROR(INDEX(Setup!$E$4:$E$23,MATCH(C426,Setup!$D$4:$D$23,0)),"Check nozzle"))</f>
        <v>0</v>
      </c>
      <c r="E426" s="9"/>
      <c r="F426" s="9"/>
      <c r="G426" s="9"/>
      <c r="H426" s="12">
        <f>IF(OR(E426="",F426=""),"",F426-E426-N(G426))</f>
        <v>0</v>
      </c>
      <c r="I426" s="12">
        <f>IF(D426="","",IFERROR(INDEX(Setup!$B$4:$B$9,MATCH(D426,Setup!$A$4:$A$9,0)),""))</f>
        <v>0</v>
      </c>
      <c r="J426" s="12">
        <f>IF(OR(H426="",I426=""),"",H426*I426)</f>
        <v>0</v>
      </c>
    </row>
    <row r="427" spans="1:10">
      <c r="A427" s="10"/>
      <c r="B427" s="7"/>
      <c r="C427" s="7"/>
      <c r="D427" s="11">
        <f>IF(C427="","",IFERROR(INDEX(Setup!$E$4:$E$23,MATCH(C427,Setup!$D$4:$D$23,0)),"Check nozzle"))</f>
        <v>0</v>
      </c>
      <c r="E427" s="9"/>
      <c r="F427" s="9"/>
      <c r="G427" s="9"/>
      <c r="H427" s="12">
        <f>IF(OR(E427="",F427=""),"",F427-E427-N(G427))</f>
        <v>0</v>
      </c>
      <c r="I427" s="12">
        <f>IF(D427="","",IFERROR(INDEX(Setup!$B$4:$B$9,MATCH(D427,Setup!$A$4:$A$9,0)),""))</f>
        <v>0</v>
      </c>
      <c r="J427" s="12">
        <f>IF(OR(H427="",I427=""),"",H427*I427)</f>
        <v>0</v>
      </c>
    </row>
    <row r="428" spans="1:10">
      <c r="A428" s="10"/>
      <c r="B428" s="7"/>
      <c r="C428" s="7"/>
      <c r="D428" s="11">
        <f>IF(C428="","",IFERROR(INDEX(Setup!$E$4:$E$23,MATCH(C428,Setup!$D$4:$D$23,0)),"Check nozzle"))</f>
        <v>0</v>
      </c>
      <c r="E428" s="9"/>
      <c r="F428" s="9"/>
      <c r="G428" s="9"/>
      <c r="H428" s="12">
        <f>IF(OR(E428="",F428=""),"",F428-E428-N(G428))</f>
        <v>0</v>
      </c>
      <c r="I428" s="12">
        <f>IF(D428="","",IFERROR(INDEX(Setup!$B$4:$B$9,MATCH(D428,Setup!$A$4:$A$9,0)),""))</f>
        <v>0</v>
      </c>
      <c r="J428" s="12">
        <f>IF(OR(H428="",I428=""),"",H428*I428)</f>
        <v>0</v>
      </c>
    </row>
    <row r="429" spans="1:10">
      <c r="A429" s="10"/>
      <c r="B429" s="7"/>
      <c r="C429" s="7"/>
      <c r="D429" s="11">
        <f>IF(C429="","",IFERROR(INDEX(Setup!$E$4:$E$23,MATCH(C429,Setup!$D$4:$D$23,0)),"Check nozzle"))</f>
        <v>0</v>
      </c>
      <c r="E429" s="9"/>
      <c r="F429" s="9"/>
      <c r="G429" s="9"/>
      <c r="H429" s="12">
        <f>IF(OR(E429="",F429=""),"",F429-E429-N(G429))</f>
        <v>0</v>
      </c>
      <c r="I429" s="12">
        <f>IF(D429="","",IFERROR(INDEX(Setup!$B$4:$B$9,MATCH(D429,Setup!$A$4:$A$9,0)),""))</f>
        <v>0</v>
      </c>
      <c r="J429" s="12">
        <f>IF(OR(H429="",I429=""),"",H429*I429)</f>
        <v>0</v>
      </c>
    </row>
    <row r="430" spans="1:10">
      <c r="A430" s="10"/>
      <c r="B430" s="7"/>
      <c r="C430" s="7"/>
      <c r="D430" s="11">
        <f>IF(C430="","",IFERROR(INDEX(Setup!$E$4:$E$23,MATCH(C430,Setup!$D$4:$D$23,0)),"Check nozzle"))</f>
        <v>0</v>
      </c>
      <c r="E430" s="9"/>
      <c r="F430" s="9"/>
      <c r="G430" s="9"/>
      <c r="H430" s="12">
        <f>IF(OR(E430="",F430=""),"",F430-E430-N(G430))</f>
        <v>0</v>
      </c>
      <c r="I430" s="12">
        <f>IF(D430="","",IFERROR(INDEX(Setup!$B$4:$B$9,MATCH(D430,Setup!$A$4:$A$9,0)),""))</f>
        <v>0</v>
      </c>
      <c r="J430" s="12">
        <f>IF(OR(H430="",I430=""),"",H430*I430)</f>
        <v>0</v>
      </c>
    </row>
    <row r="431" spans="1:10">
      <c r="A431" s="10"/>
      <c r="B431" s="7"/>
      <c r="C431" s="7"/>
      <c r="D431" s="11">
        <f>IF(C431="","",IFERROR(INDEX(Setup!$E$4:$E$23,MATCH(C431,Setup!$D$4:$D$23,0)),"Check nozzle"))</f>
        <v>0</v>
      </c>
      <c r="E431" s="9"/>
      <c r="F431" s="9"/>
      <c r="G431" s="9"/>
      <c r="H431" s="12">
        <f>IF(OR(E431="",F431=""),"",F431-E431-N(G431))</f>
        <v>0</v>
      </c>
      <c r="I431" s="12">
        <f>IF(D431="","",IFERROR(INDEX(Setup!$B$4:$B$9,MATCH(D431,Setup!$A$4:$A$9,0)),""))</f>
        <v>0</v>
      </c>
      <c r="J431" s="12">
        <f>IF(OR(H431="",I431=""),"",H431*I431)</f>
        <v>0</v>
      </c>
    </row>
    <row r="432" spans="1:10">
      <c r="A432" s="10"/>
      <c r="B432" s="7"/>
      <c r="C432" s="7"/>
      <c r="D432" s="11">
        <f>IF(C432="","",IFERROR(INDEX(Setup!$E$4:$E$23,MATCH(C432,Setup!$D$4:$D$23,0)),"Check nozzle"))</f>
        <v>0</v>
      </c>
      <c r="E432" s="9"/>
      <c r="F432" s="9"/>
      <c r="G432" s="9"/>
      <c r="H432" s="12">
        <f>IF(OR(E432="",F432=""),"",F432-E432-N(G432))</f>
        <v>0</v>
      </c>
      <c r="I432" s="12">
        <f>IF(D432="","",IFERROR(INDEX(Setup!$B$4:$B$9,MATCH(D432,Setup!$A$4:$A$9,0)),""))</f>
        <v>0</v>
      </c>
      <c r="J432" s="12">
        <f>IF(OR(H432="",I432=""),"",H432*I432)</f>
        <v>0</v>
      </c>
    </row>
    <row r="433" spans="1:10">
      <c r="A433" s="10"/>
      <c r="B433" s="7"/>
      <c r="C433" s="7"/>
      <c r="D433" s="11">
        <f>IF(C433="","",IFERROR(INDEX(Setup!$E$4:$E$23,MATCH(C433,Setup!$D$4:$D$23,0)),"Check nozzle"))</f>
        <v>0</v>
      </c>
      <c r="E433" s="9"/>
      <c r="F433" s="9"/>
      <c r="G433" s="9"/>
      <c r="H433" s="12">
        <f>IF(OR(E433="",F433=""),"",F433-E433-N(G433))</f>
        <v>0</v>
      </c>
      <c r="I433" s="12">
        <f>IF(D433="","",IFERROR(INDEX(Setup!$B$4:$B$9,MATCH(D433,Setup!$A$4:$A$9,0)),""))</f>
        <v>0</v>
      </c>
      <c r="J433" s="12">
        <f>IF(OR(H433="",I433=""),"",H433*I433)</f>
        <v>0</v>
      </c>
    </row>
    <row r="434" spans="1:10">
      <c r="A434" s="10"/>
      <c r="B434" s="7"/>
      <c r="C434" s="7"/>
      <c r="D434" s="11">
        <f>IF(C434="","",IFERROR(INDEX(Setup!$E$4:$E$23,MATCH(C434,Setup!$D$4:$D$23,0)),"Check nozzle"))</f>
        <v>0</v>
      </c>
      <c r="E434" s="9"/>
      <c r="F434" s="9"/>
      <c r="G434" s="9"/>
      <c r="H434" s="12">
        <f>IF(OR(E434="",F434=""),"",F434-E434-N(G434))</f>
        <v>0</v>
      </c>
      <c r="I434" s="12">
        <f>IF(D434="","",IFERROR(INDEX(Setup!$B$4:$B$9,MATCH(D434,Setup!$A$4:$A$9,0)),""))</f>
        <v>0</v>
      </c>
      <c r="J434" s="12">
        <f>IF(OR(H434="",I434=""),"",H434*I434)</f>
        <v>0</v>
      </c>
    </row>
    <row r="435" spans="1:10">
      <c r="A435" s="10"/>
      <c r="B435" s="7"/>
      <c r="C435" s="7"/>
      <c r="D435" s="11">
        <f>IF(C435="","",IFERROR(INDEX(Setup!$E$4:$E$23,MATCH(C435,Setup!$D$4:$D$23,0)),"Check nozzle"))</f>
        <v>0</v>
      </c>
      <c r="E435" s="9"/>
      <c r="F435" s="9"/>
      <c r="G435" s="9"/>
      <c r="H435" s="12">
        <f>IF(OR(E435="",F435=""),"",F435-E435-N(G435))</f>
        <v>0</v>
      </c>
      <c r="I435" s="12">
        <f>IF(D435="","",IFERROR(INDEX(Setup!$B$4:$B$9,MATCH(D435,Setup!$A$4:$A$9,0)),""))</f>
        <v>0</v>
      </c>
      <c r="J435" s="12">
        <f>IF(OR(H435="",I435=""),"",H435*I435)</f>
        <v>0</v>
      </c>
    </row>
    <row r="436" spans="1:10">
      <c r="A436" s="10"/>
      <c r="B436" s="7"/>
      <c r="C436" s="7"/>
      <c r="D436" s="11">
        <f>IF(C436="","",IFERROR(INDEX(Setup!$E$4:$E$23,MATCH(C436,Setup!$D$4:$D$23,0)),"Check nozzle"))</f>
        <v>0</v>
      </c>
      <c r="E436" s="9"/>
      <c r="F436" s="9"/>
      <c r="G436" s="9"/>
      <c r="H436" s="12">
        <f>IF(OR(E436="",F436=""),"",F436-E436-N(G436))</f>
        <v>0</v>
      </c>
      <c r="I436" s="12">
        <f>IF(D436="","",IFERROR(INDEX(Setup!$B$4:$B$9,MATCH(D436,Setup!$A$4:$A$9,0)),""))</f>
        <v>0</v>
      </c>
      <c r="J436" s="12">
        <f>IF(OR(H436="",I436=""),"",H436*I436)</f>
        <v>0</v>
      </c>
    </row>
    <row r="437" spans="1:10">
      <c r="A437" s="10"/>
      <c r="B437" s="7"/>
      <c r="C437" s="7"/>
      <c r="D437" s="11">
        <f>IF(C437="","",IFERROR(INDEX(Setup!$E$4:$E$23,MATCH(C437,Setup!$D$4:$D$23,0)),"Check nozzle"))</f>
        <v>0</v>
      </c>
      <c r="E437" s="9"/>
      <c r="F437" s="9"/>
      <c r="G437" s="9"/>
      <c r="H437" s="12">
        <f>IF(OR(E437="",F437=""),"",F437-E437-N(G437))</f>
        <v>0</v>
      </c>
      <c r="I437" s="12">
        <f>IF(D437="","",IFERROR(INDEX(Setup!$B$4:$B$9,MATCH(D437,Setup!$A$4:$A$9,0)),""))</f>
        <v>0</v>
      </c>
      <c r="J437" s="12">
        <f>IF(OR(H437="",I437=""),"",H437*I437)</f>
        <v>0</v>
      </c>
    </row>
    <row r="438" spans="1:10">
      <c r="A438" s="10"/>
      <c r="B438" s="7"/>
      <c r="C438" s="7"/>
      <c r="D438" s="11">
        <f>IF(C438="","",IFERROR(INDEX(Setup!$E$4:$E$23,MATCH(C438,Setup!$D$4:$D$23,0)),"Check nozzle"))</f>
        <v>0</v>
      </c>
      <c r="E438" s="9"/>
      <c r="F438" s="9"/>
      <c r="G438" s="9"/>
      <c r="H438" s="12">
        <f>IF(OR(E438="",F438=""),"",F438-E438-N(G438))</f>
        <v>0</v>
      </c>
      <c r="I438" s="12">
        <f>IF(D438="","",IFERROR(INDEX(Setup!$B$4:$B$9,MATCH(D438,Setup!$A$4:$A$9,0)),""))</f>
        <v>0</v>
      </c>
      <c r="J438" s="12">
        <f>IF(OR(H438="",I438=""),"",H438*I438)</f>
        <v>0</v>
      </c>
    </row>
    <row r="439" spans="1:10">
      <c r="A439" s="10"/>
      <c r="B439" s="7"/>
      <c r="C439" s="7"/>
      <c r="D439" s="11">
        <f>IF(C439="","",IFERROR(INDEX(Setup!$E$4:$E$23,MATCH(C439,Setup!$D$4:$D$23,0)),"Check nozzle"))</f>
        <v>0</v>
      </c>
      <c r="E439" s="9"/>
      <c r="F439" s="9"/>
      <c r="G439" s="9"/>
      <c r="H439" s="12">
        <f>IF(OR(E439="",F439=""),"",F439-E439-N(G439))</f>
        <v>0</v>
      </c>
      <c r="I439" s="12">
        <f>IF(D439="","",IFERROR(INDEX(Setup!$B$4:$B$9,MATCH(D439,Setup!$A$4:$A$9,0)),""))</f>
        <v>0</v>
      </c>
      <c r="J439" s="12">
        <f>IF(OR(H439="",I439=""),"",H439*I439)</f>
        <v>0</v>
      </c>
    </row>
    <row r="440" spans="1:10">
      <c r="A440" s="10"/>
      <c r="B440" s="7"/>
      <c r="C440" s="7"/>
      <c r="D440" s="11">
        <f>IF(C440="","",IFERROR(INDEX(Setup!$E$4:$E$23,MATCH(C440,Setup!$D$4:$D$23,0)),"Check nozzle"))</f>
        <v>0</v>
      </c>
      <c r="E440" s="9"/>
      <c r="F440" s="9"/>
      <c r="G440" s="9"/>
      <c r="H440" s="12">
        <f>IF(OR(E440="",F440=""),"",F440-E440-N(G440))</f>
        <v>0</v>
      </c>
      <c r="I440" s="12">
        <f>IF(D440="","",IFERROR(INDEX(Setup!$B$4:$B$9,MATCH(D440,Setup!$A$4:$A$9,0)),""))</f>
        <v>0</v>
      </c>
      <c r="J440" s="12">
        <f>IF(OR(H440="",I440=""),"",H440*I440)</f>
        <v>0</v>
      </c>
    </row>
    <row r="441" spans="1:10">
      <c r="A441" s="10"/>
      <c r="B441" s="7"/>
      <c r="C441" s="7"/>
      <c r="D441" s="11">
        <f>IF(C441="","",IFERROR(INDEX(Setup!$E$4:$E$23,MATCH(C441,Setup!$D$4:$D$23,0)),"Check nozzle"))</f>
        <v>0</v>
      </c>
      <c r="E441" s="9"/>
      <c r="F441" s="9"/>
      <c r="G441" s="9"/>
      <c r="H441" s="12">
        <f>IF(OR(E441="",F441=""),"",F441-E441-N(G441))</f>
        <v>0</v>
      </c>
      <c r="I441" s="12">
        <f>IF(D441="","",IFERROR(INDEX(Setup!$B$4:$B$9,MATCH(D441,Setup!$A$4:$A$9,0)),""))</f>
        <v>0</v>
      </c>
      <c r="J441" s="12">
        <f>IF(OR(H441="",I441=""),"",H441*I441)</f>
        <v>0</v>
      </c>
    </row>
    <row r="442" spans="1:10">
      <c r="A442" s="10"/>
      <c r="B442" s="7"/>
      <c r="C442" s="7"/>
      <c r="D442" s="11">
        <f>IF(C442="","",IFERROR(INDEX(Setup!$E$4:$E$23,MATCH(C442,Setup!$D$4:$D$23,0)),"Check nozzle"))</f>
        <v>0</v>
      </c>
      <c r="E442" s="9"/>
      <c r="F442" s="9"/>
      <c r="G442" s="9"/>
      <c r="H442" s="12">
        <f>IF(OR(E442="",F442=""),"",F442-E442-N(G442))</f>
        <v>0</v>
      </c>
      <c r="I442" s="12">
        <f>IF(D442="","",IFERROR(INDEX(Setup!$B$4:$B$9,MATCH(D442,Setup!$A$4:$A$9,0)),""))</f>
        <v>0</v>
      </c>
      <c r="J442" s="12">
        <f>IF(OR(H442="",I442=""),"",H442*I442)</f>
        <v>0</v>
      </c>
    </row>
    <row r="443" spans="1:10">
      <c r="A443" s="10"/>
      <c r="B443" s="7"/>
      <c r="C443" s="7"/>
      <c r="D443" s="11">
        <f>IF(C443="","",IFERROR(INDEX(Setup!$E$4:$E$23,MATCH(C443,Setup!$D$4:$D$23,0)),"Check nozzle"))</f>
        <v>0</v>
      </c>
      <c r="E443" s="9"/>
      <c r="F443" s="9"/>
      <c r="G443" s="9"/>
      <c r="H443" s="12">
        <f>IF(OR(E443="",F443=""),"",F443-E443-N(G443))</f>
        <v>0</v>
      </c>
      <c r="I443" s="12">
        <f>IF(D443="","",IFERROR(INDEX(Setup!$B$4:$B$9,MATCH(D443,Setup!$A$4:$A$9,0)),""))</f>
        <v>0</v>
      </c>
      <c r="J443" s="12">
        <f>IF(OR(H443="",I443=""),"",H443*I443)</f>
        <v>0</v>
      </c>
    </row>
    <row r="444" spans="1:10">
      <c r="A444" s="10"/>
      <c r="B444" s="7"/>
      <c r="C444" s="7"/>
      <c r="D444" s="11">
        <f>IF(C444="","",IFERROR(INDEX(Setup!$E$4:$E$23,MATCH(C444,Setup!$D$4:$D$23,0)),"Check nozzle"))</f>
        <v>0</v>
      </c>
      <c r="E444" s="9"/>
      <c r="F444" s="9"/>
      <c r="G444" s="9"/>
      <c r="H444" s="12">
        <f>IF(OR(E444="",F444=""),"",F444-E444-N(G444))</f>
        <v>0</v>
      </c>
      <c r="I444" s="12">
        <f>IF(D444="","",IFERROR(INDEX(Setup!$B$4:$B$9,MATCH(D444,Setup!$A$4:$A$9,0)),""))</f>
        <v>0</v>
      </c>
      <c r="J444" s="12">
        <f>IF(OR(H444="",I444=""),"",H444*I444)</f>
        <v>0</v>
      </c>
    </row>
    <row r="445" spans="1:10">
      <c r="A445" s="10"/>
      <c r="B445" s="7"/>
      <c r="C445" s="7"/>
      <c r="D445" s="11">
        <f>IF(C445="","",IFERROR(INDEX(Setup!$E$4:$E$23,MATCH(C445,Setup!$D$4:$D$23,0)),"Check nozzle"))</f>
        <v>0</v>
      </c>
      <c r="E445" s="9"/>
      <c r="F445" s="9"/>
      <c r="G445" s="9"/>
      <c r="H445" s="12">
        <f>IF(OR(E445="",F445=""),"",F445-E445-N(G445))</f>
        <v>0</v>
      </c>
      <c r="I445" s="12">
        <f>IF(D445="","",IFERROR(INDEX(Setup!$B$4:$B$9,MATCH(D445,Setup!$A$4:$A$9,0)),""))</f>
        <v>0</v>
      </c>
      <c r="J445" s="12">
        <f>IF(OR(H445="",I445=""),"",H445*I445)</f>
        <v>0</v>
      </c>
    </row>
    <row r="446" spans="1:10">
      <c r="A446" s="10"/>
      <c r="B446" s="7"/>
      <c r="C446" s="7"/>
      <c r="D446" s="11">
        <f>IF(C446="","",IFERROR(INDEX(Setup!$E$4:$E$23,MATCH(C446,Setup!$D$4:$D$23,0)),"Check nozzle"))</f>
        <v>0</v>
      </c>
      <c r="E446" s="9"/>
      <c r="F446" s="9"/>
      <c r="G446" s="9"/>
      <c r="H446" s="12">
        <f>IF(OR(E446="",F446=""),"",F446-E446-N(G446))</f>
        <v>0</v>
      </c>
      <c r="I446" s="12">
        <f>IF(D446="","",IFERROR(INDEX(Setup!$B$4:$B$9,MATCH(D446,Setup!$A$4:$A$9,0)),""))</f>
        <v>0</v>
      </c>
      <c r="J446" s="12">
        <f>IF(OR(H446="",I446=""),"",H446*I446)</f>
        <v>0</v>
      </c>
    </row>
    <row r="447" spans="1:10">
      <c r="A447" s="10"/>
      <c r="B447" s="7"/>
      <c r="C447" s="7"/>
      <c r="D447" s="11">
        <f>IF(C447="","",IFERROR(INDEX(Setup!$E$4:$E$23,MATCH(C447,Setup!$D$4:$D$23,0)),"Check nozzle"))</f>
        <v>0</v>
      </c>
      <c r="E447" s="9"/>
      <c r="F447" s="9"/>
      <c r="G447" s="9"/>
      <c r="H447" s="12">
        <f>IF(OR(E447="",F447=""),"",F447-E447-N(G447))</f>
        <v>0</v>
      </c>
      <c r="I447" s="12">
        <f>IF(D447="","",IFERROR(INDEX(Setup!$B$4:$B$9,MATCH(D447,Setup!$A$4:$A$9,0)),""))</f>
        <v>0</v>
      </c>
      <c r="J447" s="12">
        <f>IF(OR(H447="",I447=""),"",H447*I447)</f>
        <v>0</v>
      </c>
    </row>
    <row r="448" spans="1:10">
      <c r="A448" s="10"/>
      <c r="B448" s="7"/>
      <c r="C448" s="7"/>
      <c r="D448" s="11">
        <f>IF(C448="","",IFERROR(INDEX(Setup!$E$4:$E$23,MATCH(C448,Setup!$D$4:$D$23,0)),"Check nozzle"))</f>
        <v>0</v>
      </c>
      <c r="E448" s="9"/>
      <c r="F448" s="9"/>
      <c r="G448" s="9"/>
      <c r="H448" s="12">
        <f>IF(OR(E448="",F448=""),"",F448-E448-N(G448))</f>
        <v>0</v>
      </c>
      <c r="I448" s="12">
        <f>IF(D448="","",IFERROR(INDEX(Setup!$B$4:$B$9,MATCH(D448,Setup!$A$4:$A$9,0)),""))</f>
        <v>0</v>
      </c>
      <c r="J448" s="12">
        <f>IF(OR(H448="",I448=""),"",H448*I448)</f>
        <v>0</v>
      </c>
    </row>
    <row r="449" spans="1:10">
      <c r="A449" s="10"/>
      <c r="B449" s="7"/>
      <c r="C449" s="7"/>
      <c r="D449" s="11">
        <f>IF(C449="","",IFERROR(INDEX(Setup!$E$4:$E$23,MATCH(C449,Setup!$D$4:$D$23,0)),"Check nozzle"))</f>
        <v>0</v>
      </c>
      <c r="E449" s="9"/>
      <c r="F449" s="9"/>
      <c r="G449" s="9"/>
      <c r="H449" s="12">
        <f>IF(OR(E449="",F449=""),"",F449-E449-N(G449))</f>
        <v>0</v>
      </c>
      <c r="I449" s="12">
        <f>IF(D449="","",IFERROR(INDEX(Setup!$B$4:$B$9,MATCH(D449,Setup!$A$4:$A$9,0)),""))</f>
        <v>0</v>
      </c>
      <c r="J449" s="12">
        <f>IF(OR(H449="",I449=""),"",H449*I449)</f>
        <v>0</v>
      </c>
    </row>
    <row r="450" spans="1:10">
      <c r="A450" s="10"/>
      <c r="B450" s="7"/>
      <c r="C450" s="7"/>
      <c r="D450" s="11">
        <f>IF(C450="","",IFERROR(INDEX(Setup!$E$4:$E$23,MATCH(C450,Setup!$D$4:$D$23,0)),"Check nozzle"))</f>
        <v>0</v>
      </c>
      <c r="E450" s="9"/>
      <c r="F450" s="9"/>
      <c r="G450" s="9"/>
      <c r="H450" s="12">
        <f>IF(OR(E450="",F450=""),"",F450-E450-N(G450))</f>
        <v>0</v>
      </c>
      <c r="I450" s="12">
        <f>IF(D450="","",IFERROR(INDEX(Setup!$B$4:$B$9,MATCH(D450,Setup!$A$4:$A$9,0)),""))</f>
        <v>0</v>
      </c>
      <c r="J450" s="12">
        <f>IF(OR(H450="",I450=""),"",H450*I450)</f>
        <v>0</v>
      </c>
    </row>
    <row r="451" spans="1:10">
      <c r="A451" s="10"/>
      <c r="B451" s="7"/>
      <c r="C451" s="7"/>
      <c r="D451" s="11">
        <f>IF(C451="","",IFERROR(INDEX(Setup!$E$4:$E$23,MATCH(C451,Setup!$D$4:$D$23,0)),"Check nozzle"))</f>
        <v>0</v>
      </c>
      <c r="E451" s="9"/>
      <c r="F451" s="9"/>
      <c r="G451" s="9"/>
      <c r="H451" s="12">
        <f>IF(OR(E451="",F451=""),"",F451-E451-N(G451))</f>
        <v>0</v>
      </c>
      <c r="I451" s="12">
        <f>IF(D451="","",IFERROR(INDEX(Setup!$B$4:$B$9,MATCH(D451,Setup!$A$4:$A$9,0)),""))</f>
        <v>0</v>
      </c>
      <c r="J451" s="12">
        <f>IF(OR(H451="",I451=""),"",H451*I451)</f>
        <v>0</v>
      </c>
    </row>
    <row r="452" spans="1:10">
      <c r="A452" s="10"/>
      <c r="B452" s="7"/>
      <c r="C452" s="7"/>
      <c r="D452" s="11">
        <f>IF(C452="","",IFERROR(INDEX(Setup!$E$4:$E$23,MATCH(C452,Setup!$D$4:$D$23,0)),"Check nozzle"))</f>
        <v>0</v>
      </c>
      <c r="E452" s="9"/>
      <c r="F452" s="9"/>
      <c r="G452" s="9"/>
      <c r="H452" s="12">
        <f>IF(OR(E452="",F452=""),"",F452-E452-N(G452))</f>
        <v>0</v>
      </c>
      <c r="I452" s="12">
        <f>IF(D452="","",IFERROR(INDEX(Setup!$B$4:$B$9,MATCH(D452,Setup!$A$4:$A$9,0)),""))</f>
        <v>0</v>
      </c>
      <c r="J452" s="12">
        <f>IF(OR(H452="",I452=""),"",H452*I452)</f>
        <v>0</v>
      </c>
    </row>
    <row r="453" spans="1:10">
      <c r="A453" s="10"/>
      <c r="B453" s="7"/>
      <c r="C453" s="7"/>
      <c r="D453" s="11">
        <f>IF(C453="","",IFERROR(INDEX(Setup!$E$4:$E$23,MATCH(C453,Setup!$D$4:$D$23,0)),"Check nozzle"))</f>
        <v>0</v>
      </c>
      <c r="E453" s="9"/>
      <c r="F453" s="9"/>
      <c r="G453" s="9"/>
      <c r="H453" s="12">
        <f>IF(OR(E453="",F453=""),"",F453-E453-N(G453))</f>
        <v>0</v>
      </c>
      <c r="I453" s="12">
        <f>IF(D453="","",IFERROR(INDEX(Setup!$B$4:$B$9,MATCH(D453,Setup!$A$4:$A$9,0)),""))</f>
        <v>0</v>
      </c>
      <c r="J453" s="12">
        <f>IF(OR(H453="",I453=""),"",H453*I453)</f>
        <v>0</v>
      </c>
    </row>
    <row r="454" spans="1:10">
      <c r="A454" s="10"/>
      <c r="B454" s="7"/>
      <c r="C454" s="7"/>
      <c r="D454" s="11">
        <f>IF(C454="","",IFERROR(INDEX(Setup!$E$4:$E$23,MATCH(C454,Setup!$D$4:$D$23,0)),"Check nozzle"))</f>
        <v>0</v>
      </c>
      <c r="E454" s="9"/>
      <c r="F454" s="9"/>
      <c r="G454" s="9"/>
      <c r="H454" s="12">
        <f>IF(OR(E454="",F454=""),"",F454-E454-N(G454))</f>
        <v>0</v>
      </c>
      <c r="I454" s="12">
        <f>IF(D454="","",IFERROR(INDEX(Setup!$B$4:$B$9,MATCH(D454,Setup!$A$4:$A$9,0)),""))</f>
        <v>0</v>
      </c>
      <c r="J454" s="12">
        <f>IF(OR(H454="",I454=""),"",H454*I454)</f>
        <v>0</v>
      </c>
    </row>
    <row r="455" spans="1:10">
      <c r="A455" s="10"/>
      <c r="B455" s="7"/>
      <c r="C455" s="7"/>
      <c r="D455" s="11">
        <f>IF(C455="","",IFERROR(INDEX(Setup!$E$4:$E$23,MATCH(C455,Setup!$D$4:$D$23,0)),"Check nozzle"))</f>
        <v>0</v>
      </c>
      <c r="E455" s="9"/>
      <c r="F455" s="9"/>
      <c r="G455" s="9"/>
      <c r="H455" s="12">
        <f>IF(OR(E455="",F455=""),"",F455-E455-N(G455))</f>
        <v>0</v>
      </c>
      <c r="I455" s="12">
        <f>IF(D455="","",IFERROR(INDEX(Setup!$B$4:$B$9,MATCH(D455,Setup!$A$4:$A$9,0)),""))</f>
        <v>0</v>
      </c>
      <c r="J455" s="12">
        <f>IF(OR(H455="",I455=""),"",H455*I455)</f>
        <v>0</v>
      </c>
    </row>
    <row r="456" spans="1:10">
      <c r="A456" s="10"/>
      <c r="B456" s="7"/>
      <c r="C456" s="7"/>
      <c r="D456" s="11">
        <f>IF(C456="","",IFERROR(INDEX(Setup!$E$4:$E$23,MATCH(C456,Setup!$D$4:$D$23,0)),"Check nozzle"))</f>
        <v>0</v>
      </c>
      <c r="E456" s="9"/>
      <c r="F456" s="9"/>
      <c r="G456" s="9"/>
      <c r="H456" s="12">
        <f>IF(OR(E456="",F456=""),"",F456-E456-N(G456))</f>
        <v>0</v>
      </c>
      <c r="I456" s="12">
        <f>IF(D456="","",IFERROR(INDEX(Setup!$B$4:$B$9,MATCH(D456,Setup!$A$4:$A$9,0)),""))</f>
        <v>0</v>
      </c>
      <c r="J456" s="12">
        <f>IF(OR(H456="",I456=""),"",H456*I456)</f>
        <v>0</v>
      </c>
    </row>
    <row r="457" spans="1:10">
      <c r="A457" s="10"/>
      <c r="B457" s="7"/>
      <c r="C457" s="7"/>
      <c r="D457" s="11">
        <f>IF(C457="","",IFERROR(INDEX(Setup!$E$4:$E$23,MATCH(C457,Setup!$D$4:$D$23,0)),"Check nozzle"))</f>
        <v>0</v>
      </c>
      <c r="E457" s="9"/>
      <c r="F457" s="9"/>
      <c r="G457" s="9"/>
      <c r="H457" s="12">
        <f>IF(OR(E457="",F457=""),"",F457-E457-N(G457))</f>
        <v>0</v>
      </c>
      <c r="I457" s="12">
        <f>IF(D457="","",IFERROR(INDEX(Setup!$B$4:$B$9,MATCH(D457,Setup!$A$4:$A$9,0)),""))</f>
        <v>0</v>
      </c>
      <c r="J457" s="12">
        <f>IF(OR(H457="",I457=""),"",H457*I457)</f>
        <v>0</v>
      </c>
    </row>
    <row r="458" spans="1:10">
      <c r="A458" s="10"/>
      <c r="B458" s="7"/>
      <c r="C458" s="7"/>
      <c r="D458" s="11">
        <f>IF(C458="","",IFERROR(INDEX(Setup!$E$4:$E$23,MATCH(C458,Setup!$D$4:$D$23,0)),"Check nozzle"))</f>
        <v>0</v>
      </c>
      <c r="E458" s="9"/>
      <c r="F458" s="9"/>
      <c r="G458" s="9"/>
      <c r="H458" s="12">
        <f>IF(OR(E458="",F458=""),"",F458-E458-N(G458))</f>
        <v>0</v>
      </c>
      <c r="I458" s="12">
        <f>IF(D458="","",IFERROR(INDEX(Setup!$B$4:$B$9,MATCH(D458,Setup!$A$4:$A$9,0)),""))</f>
        <v>0</v>
      </c>
      <c r="J458" s="12">
        <f>IF(OR(H458="",I458=""),"",H458*I458)</f>
        <v>0</v>
      </c>
    </row>
    <row r="459" spans="1:10">
      <c r="A459" s="10"/>
      <c r="B459" s="7"/>
      <c r="C459" s="7"/>
      <c r="D459" s="11">
        <f>IF(C459="","",IFERROR(INDEX(Setup!$E$4:$E$23,MATCH(C459,Setup!$D$4:$D$23,0)),"Check nozzle"))</f>
        <v>0</v>
      </c>
      <c r="E459" s="9"/>
      <c r="F459" s="9"/>
      <c r="G459" s="9"/>
      <c r="H459" s="12">
        <f>IF(OR(E459="",F459=""),"",F459-E459-N(G459))</f>
        <v>0</v>
      </c>
      <c r="I459" s="12">
        <f>IF(D459="","",IFERROR(INDEX(Setup!$B$4:$B$9,MATCH(D459,Setup!$A$4:$A$9,0)),""))</f>
        <v>0</v>
      </c>
      <c r="J459" s="12">
        <f>IF(OR(H459="",I459=""),"",H459*I459)</f>
        <v>0</v>
      </c>
    </row>
    <row r="460" spans="1:10">
      <c r="A460" s="10"/>
      <c r="B460" s="7"/>
      <c r="C460" s="7"/>
      <c r="D460" s="11">
        <f>IF(C460="","",IFERROR(INDEX(Setup!$E$4:$E$23,MATCH(C460,Setup!$D$4:$D$23,0)),"Check nozzle"))</f>
        <v>0</v>
      </c>
      <c r="E460" s="9"/>
      <c r="F460" s="9"/>
      <c r="G460" s="9"/>
      <c r="H460" s="12">
        <f>IF(OR(E460="",F460=""),"",F460-E460-N(G460))</f>
        <v>0</v>
      </c>
      <c r="I460" s="12">
        <f>IF(D460="","",IFERROR(INDEX(Setup!$B$4:$B$9,MATCH(D460,Setup!$A$4:$A$9,0)),""))</f>
        <v>0</v>
      </c>
      <c r="J460" s="12">
        <f>IF(OR(H460="",I460=""),"",H460*I460)</f>
        <v>0</v>
      </c>
    </row>
    <row r="461" spans="1:10">
      <c r="A461" s="10"/>
      <c r="B461" s="7"/>
      <c r="C461" s="7"/>
      <c r="D461" s="11">
        <f>IF(C461="","",IFERROR(INDEX(Setup!$E$4:$E$23,MATCH(C461,Setup!$D$4:$D$23,0)),"Check nozzle"))</f>
        <v>0</v>
      </c>
      <c r="E461" s="9"/>
      <c r="F461" s="9"/>
      <c r="G461" s="9"/>
      <c r="H461" s="12">
        <f>IF(OR(E461="",F461=""),"",F461-E461-N(G461))</f>
        <v>0</v>
      </c>
      <c r="I461" s="12">
        <f>IF(D461="","",IFERROR(INDEX(Setup!$B$4:$B$9,MATCH(D461,Setup!$A$4:$A$9,0)),""))</f>
        <v>0</v>
      </c>
      <c r="J461" s="12">
        <f>IF(OR(H461="",I461=""),"",H461*I461)</f>
        <v>0</v>
      </c>
    </row>
    <row r="462" spans="1:10">
      <c r="A462" s="10"/>
      <c r="B462" s="7"/>
      <c r="C462" s="7"/>
      <c r="D462" s="11">
        <f>IF(C462="","",IFERROR(INDEX(Setup!$E$4:$E$23,MATCH(C462,Setup!$D$4:$D$23,0)),"Check nozzle"))</f>
        <v>0</v>
      </c>
      <c r="E462" s="9"/>
      <c r="F462" s="9"/>
      <c r="G462" s="9"/>
      <c r="H462" s="12">
        <f>IF(OR(E462="",F462=""),"",F462-E462-N(G462))</f>
        <v>0</v>
      </c>
      <c r="I462" s="12">
        <f>IF(D462="","",IFERROR(INDEX(Setup!$B$4:$B$9,MATCH(D462,Setup!$A$4:$A$9,0)),""))</f>
        <v>0</v>
      </c>
      <c r="J462" s="12">
        <f>IF(OR(H462="",I462=""),"",H462*I462)</f>
        <v>0</v>
      </c>
    </row>
    <row r="463" spans="1:10">
      <c r="A463" s="10"/>
      <c r="B463" s="7"/>
      <c r="C463" s="7"/>
      <c r="D463" s="11">
        <f>IF(C463="","",IFERROR(INDEX(Setup!$E$4:$E$23,MATCH(C463,Setup!$D$4:$D$23,0)),"Check nozzle"))</f>
        <v>0</v>
      </c>
      <c r="E463" s="9"/>
      <c r="F463" s="9"/>
      <c r="G463" s="9"/>
      <c r="H463" s="12">
        <f>IF(OR(E463="",F463=""),"",F463-E463-N(G463))</f>
        <v>0</v>
      </c>
      <c r="I463" s="12">
        <f>IF(D463="","",IFERROR(INDEX(Setup!$B$4:$B$9,MATCH(D463,Setup!$A$4:$A$9,0)),""))</f>
        <v>0</v>
      </c>
      <c r="J463" s="12">
        <f>IF(OR(H463="",I463=""),"",H463*I463)</f>
        <v>0</v>
      </c>
    </row>
    <row r="464" spans="1:10">
      <c r="A464" s="10"/>
      <c r="B464" s="7"/>
      <c r="C464" s="7"/>
      <c r="D464" s="11">
        <f>IF(C464="","",IFERROR(INDEX(Setup!$E$4:$E$23,MATCH(C464,Setup!$D$4:$D$23,0)),"Check nozzle"))</f>
        <v>0</v>
      </c>
      <c r="E464" s="9"/>
      <c r="F464" s="9"/>
      <c r="G464" s="9"/>
      <c r="H464" s="12">
        <f>IF(OR(E464="",F464=""),"",F464-E464-N(G464))</f>
        <v>0</v>
      </c>
      <c r="I464" s="12">
        <f>IF(D464="","",IFERROR(INDEX(Setup!$B$4:$B$9,MATCH(D464,Setup!$A$4:$A$9,0)),""))</f>
        <v>0</v>
      </c>
      <c r="J464" s="12">
        <f>IF(OR(H464="",I464=""),"",H464*I464)</f>
        <v>0</v>
      </c>
    </row>
    <row r="465" spans="1:10">
      <c r="A465" s="10"/>
      <c r="B465" s="7"/>
      <c r="C465" s="7"/>
      <c r="D465" s="11">
        <f>IF(C465="","",IFERROR(INDEX(Setup!$E$4:$E$23,MATCH(C465,Setup!$D$4:$D$23,0)),"Check nozzle"))</f>
        <v>0</v>
      </c>
      <c r="E465" s="9"/>
      <c r="F465" s="9"/>
      <c r="G465" s="9"/>
      <c r="H465" s="12">
        <f>IF(OR(E465="",F465=""),"",F465-E465-N(G465))</f>
        <v>0</v>
      </c>
      <c r="I465" s="12">
        <f>IF(D465="","",IFERROR(INDEX(Setup!$B$4:$B$9,MATCH(D465,Setup!$A$4:$A$9,0)),""))</f>
        <v>0</v>
      </c>
      <c r="J465" s="12">
        <f>IF(OR(H465="",I465=""),"",H465*I465)</f>
        <v>0</v>
      </c>
    </row>
    <row r="466" spans="1:10">
      <c r="A466" s="10"/>
      <c r="B466" s="7"/>
      <c r="C466" s="7"/>
      <c r="D466" s="11">
        <f>IF(C466="","",IFERROR(INDEX(Setup!$E$4:$E$23,MATCH(C466,Setup!$D$4:$D$23,0)),"Check nozzle"))</f>
        <v>0</v>
      </c>
      <c r="E466" s="9"/>
      <c r="F466" s="9"/>
      <c r="G466" s="9"/>
      <c r="H466" s="12">
        <f>IF(OR(E466="",F466=""),"",F466-E466-N(G466))</f>
        <v>0</v>
      </c>
      <c r="I466" s="12">
        <f>IF(D466="","",IFERROR(INDEX(Setup!$B$4:$B$9,MATCH(D466,Setup!$A$4:$A$9,0)),""))</f>
        <v>0</v>
      </c>
      <c r="J466" s="12">
        <f>IF(OR(H466="",I466=""),"",H466*I466)</f>
        <v>0</v>
      </c>
    </row>
    <row r="467" spans="1:10">
      <c r="A467" s="10"/>
      <c r="B467" s="7"/>
      <c r="C467" s="7"/>
      <c r="D467" s="11">
        <f>IF(C467="","",IFERROR(INDEX(Setup!$E$4:$E$23,MATCH(C467,Setup!$D$4:$D$23,0)),"Check nozzle"))</f>
        <v>0</v>
      </c>
      <c r="E467" s="9"/>
      <c r="F467" s="9"/>
      <c r="G467" s="9"/>
      <c r="H467" s="12">
        <f>IF(OR(E467="",F467=""),"",F467-E467-N(G467))</f>
        <v>0</v>
      </c>
      <c r="I467" s="12">
        <f>IF(D467="","",IFERROR(INDEX(Setup!$B$4:$B$9,MATCH(D467,Setup!$A$4:$A$9,0)),""))</f>
        <v>0</v>
      </c>
      <c r="J467" s="12">
        <f>IF(OR(H467="",I467=""),"",H467*I467)</f>
        <v>0</v>
      </c>
    </row>
    <row r="468" spans="1:10">
      <c r="A468" s="10"/>
      <c r="B468" s="7"/>
      <c r="C468" s="7"/>
      <c r="D468" s="11">
        <f>IF(C468="","",IFERROR(INDEX(Setup!$E$4:$E$23,MATCH(C468,Setup!$D$4:$D$23,0)),"Check nozzle"))</f>
        <v>0</v>
      </c>
      <c r="E468" s="9"/>
      <c r="F468" s="9"/>
      <c r="G468" s="9"/>
      <c r="H468" s="12">
        <f>IF(OR(E468="",F468=""),"",F468-E468-N(G468))</f>
        <v>0</v>
      </c>
      <c r="I468" s="12">
        <f>IF(D468="","",IFERROR(INDEX(Setup!$B$4:$B$9,MATCH(D468,Setup!$A$4:$A$9,0)),""))</f>
        <v>0</v>
      </c>
      <c r="J468" s="12">
        <f>IF(OR(H468="",I468=""),"",H468*I468)</f>
        <v>0</v>
      </c>
    </row>
    <row r="469" spans="1:10">
      <c r="A469" s="10"/>
      <c r="B469" s="7"/>
      <c r="C469" s="7"/>
      <c r="D469" s="11">
        <f>IF(C469="","",IFERROR(INDEX(Setup!$E$4:$E$23,MATCH(C469,Setup!$D$4:$D$23,0)),"Check nozzle"))</f>
        <v>0</v>
      </c>
      <c r="E469" s="9"/>
      <c r="F469" s="9"/>
      <c r="G469" s="9"/>
      <c r="H469" s="12">
        <f>IF(OR(E469="",F469=""),"",F469-E469-N(G469))</f>
        <v>0</v>
      </c>
      <c r="I469" s="12">
        <f>IF(D469="","",IFERROR(INDEX(Setup!$B$4:$B$9,MATCH(D469,Setup!$A$4:$A$9,0)),""))</f>
        <v>0</v>
      </c>
      <c r="J469" s="12">
        <f>IF(OR(H469="",I469=""),"",H469*I469)</f>
        <v>0</v>
      </c>
    </row>
    <row r="470" spans="1:10">
      <c r="A470" s="10"/>
      <c r="B470" s="7"/>
      <c r="C470" s="7"/>
      <c r="D470" s="11">
        <f>IF(C470="","",IFERROR(INDEX(Setup!$E$4:$E$23,MATCH(C470,Setup!$D$4:$D$23,0)),"Check nozzle"))</f>
        <v>0</v>
      </c>
      <c r="E470" s="9"/>
      <c r="F470" s="9"/>
      <c r="G470" s="9"/>
      <c r="H470" s="12">
        <f>IF(OR(E470="",F470=""),"",F470-E470-N(G470))</f>
        <v>0</v>
      </c>
      <c r="I470" s="12">
        <f>IF(D470="","",IFERROR(INDEX(Setup!$B$4:$B$9,MATCH(D470,Setup!$A$4:$A$9,0)),""))</f>
        <v>0</v>
      </c>
      <c r="J470" s="12">
        <f>IF(OR(H470="",I470=""),"",H470*I470)</f>
        <v>0</v>
      </c>
    </row>
    <row r="471" spans="1:10">
      <c r="A471" s="10"/>
      <c r="B471" s="7"/>
      <c r="C471" s="7"/>
      <c r="D471" s="11">
        <f>IF(C471="","",IFERROR(INDEX(Setup!$E$4:$E$23,MATCH(C471,Setup!$D$4:$D$23,0)),"Check nozzle"))</f>
        <v>0</v>
      </c>
      <c r="E471" s="9"/>
      <c r="F471" s="9"/>
      <c r="G471" s="9"/>
      <c r="H471" s="12">
        <f>IF(OR(E471="",F471=""),"",F471-E471-N(G471))</f>
        <v>0</v>
      </c>
      <c r="I471" s="12">
        <f>IF(D471="","",IFERROR(INDEX(Setup!$B$4:$B$9,MATCH(D471,Setup!$A$4:$A$9,0)),""))</f>
        <v>0</v>
      </c>
      <c r="J471" s="12">
        <f>IF(OR(H471="",I471=""),"",H471*I471)</f>
        <v>0</v>
      </c>
    </row>
    <row r="472" spans="1:10">
      <c r="A472" s="10"/>
      <c r="B472" s="7"/>
      <c r="C472" s="7"/>
      <c r="D472" s="11">
        <f>IF(C472="","",IFERROR(INDEX(Setup!$E$4:$E$23,MATCH(C472,Setup!$D$4:$D$23,0)),"Check nozzle"))</f>
        <v>0</v>
      </c>
      <c r="E472" s="9"/>
      <c r="F472" s="9"/>
      <c r="G472" s="9"/>
      <c r="H472" s="12">
        <f>IF(OR(E472="",F472=""),"",F472-E472-N(G472))</f>
        <v>0</v>
      </c>
      <c r="I472" s="12">
        <f>IF(D472="","",IFERROR(INDEX(Setup!$B$4:$B$9,MATCH(D472,Setup!$A$4:$A$9,0)),""))</f>
        <v>0</v>
      </c>
      <c r="J472" s="12">
        <f>IF(OR(H472="",I472=""),"",H472*I472)</f>
        <v>0</v>
      </c>
    </row>
    <row r="473" spans="1:10">
      <c r="A473" s="10"/>
      <c r="B473" s="7"/>
      <c r="C473" s="7"/>
      <c r="D473" s="11">
        <f>IF(C473="","",IFERROR(INDEX(Setup!$E$4:$E$23,MATCH(C473,Setup!$D$4:$D$23,0)),"Check nozzle"))</f>
        <v>0</v>
      </c>
      <c r="E473" s="9"/>
      <c r="F473" s="9"/>
      <c r="G473" s="9"/>
      <c r="H473" s="12">
        <f>IF(OR(E473="",F473=""),"",F473-E473-N(G473))</f>
        <v>0</v>
      </c>
      <c r="I473" s="12">
        <f>IF(D473="","",IFERROR(INDEX(Setup!$B$4:$B$9,MATCH(D473,Setup!$A$4:$A$9,0)),""))</f>
        <v>0</v>
      </c>
      <c r="J473" s="12">
        <f>IF(OR(H473="",I473=""),"",H473*I473)</f>
        <v>0</v>
      </c>
    </row>
    <row r="474" spans="1:10">
      <c r="A474" s="10"/>
      <c r="B474" s="7"/>
      <c r="C474" s="7"/>
      <c r="D474" s="11">
        <f>IF(C474="","",IFERROR(INDEX(Setup!$E$4:$E$23,MATCH(C474,Setup!$D$4:$D$23,0)),"Check nozzle"))</f>
        <v>0</v>
      </c>
      <c r="E474" s="9"/>
      <c r="F474" s="9"/>
      <c r="G474" s="9"/>
      <c r="H474" s="12">
        <f>IF(OR(E474="",F474=""),"",F474-E474-N(G474))</f>
        <v>0</v>
      </c>
      <c r="I474" s="12">
        <f>IF(D474="","",IFERROR(INDEX(Setup!$B$4:$B$9,MATCH(D474,Setup!$A$4:$A$9,0)),""))</f>
        <v>0</v>
      </c>
      <c r="J474" s="12">
        <f>IF(OR(H474="",I474=""),"",H474*I474)</f>
        <v>0</v>
      </c>
    </row>
    <row r="475" spans="1:10">
      <c r="A475" s="10"/>
      <c r="B475" s="7"/>
      <c r="C475" s="7"/>
      <c r="D475" s="11">
        <f>IF(C475="","",IFERROR(INDEX(Setup!$E$4:$E$23,MATCH(C475,Setup!$D$4:$D$23,0)),"Check nozzle"))</f>
        <v>0</v>
      </c>
      <c r="E475" s="9"/>
      <c r="F475" s="9"/>
      <c r="G475" s="9"/>
      <c r="H475" s="12">
        <f>IF(OR(E475="",F475=""),"",F475-E475-N(G475))</f>
        <v>0</v>
      </c>
      <c r="I475" s="12">
        <f>IF(D475="","",IFERROR(INDEX(Setup!$B$4:$B$9,MATCH(D475,Setup!$A$4:$A$9,0)),""))</f>
        <v>0</v>
      </c>
      <c r="J475" s="12">
        <f>IF(OR(H475="",I475=""),"",H475*I475)</f>
        <v>0</v>
      </c>
    </row>
    <row r="476" spans="1:10">
      <c r="A476" s="10"/>
      <c r="B476" s="7"/>
      <c r="C476" s="7"/>
      <c r="D476" s="11">
        <f>IF(C476="","",IFERROR(INDEX(Setup!$E$4:$E$23,MATCH(C476,Setup!$D$4:$D$23,0)),"Check nozzle"))</f>
        <v>0</v>
      </c>
      <c r="E476" s="9"/>
      <c r="F476" s="9"/>
      <c r="G476" s="9"/>
      <c r="H476" s="12">
        <f>IF(OR(E476="",F476=""),"",F476-E476-N(G476))</f>
        <v>0</v>
      </c>
      <c r="I476" s="12">
        <f>IF(D476="","",IFERROR(INDEX(Setup!$B$4:$B$9,MATCH(D476,Setup!$A$4:$A$9,0)),""))</f>
        <v>0</v>
      </c>
      <c r="J476" s="12">
        <f>IF(OR(H476="",I476=""),"",H476*I476)</f>
        <v>0</v>
      </c>
    </row>
    <row r="477" spans="1:10">
      <c r="A477" s="10"/>
      <c r="B477" s="7"/>
      <c r="C477" s="7"/>
      <c r="D477" s="11">
        <f>IF(C477="","",IFERROR(INDEX(Setup!$E$4:$E$23,MATCH(C477,Setup!$D$4:$D$23,0)),"Check nozzle"))</f>
        <v>0</v>
      </c>
      <c r="E477" s="9"/>
      <c r="F477" s="9"/>
      <c r="G477" s="9"/>
      <c r="H477" s="12">
        <f>IF(OR(E477="",F477=""),"",F477-E477-N(G477))</f>
        <v>0</v>
      </c>
      <c r="I477" s="12">
        <f>IF(D477="","",IFERROR(INDEX(Setup!$B$4:$B$9,MATCH(D477,Setup!$A$4:$A$9,0)),""))</f>
        <v>0</v>
      </c>
      <c r="J477" s="12">
        <f>IF(OR(H477="",I477=""),"",H477*I477)</f>
        <v>0</v>
      </c>
    </row>
    <row r="478" spans="1:10">
      <c r="A478" s="10"/>
      <c r="B478" s="7"/>
      <c r="C478" s="7"/>
      <c r="D478" s="11">
        <f>IF(C478="","",IFERROR(INDEX(Setup!$E$4:$E$23,MATCH(C478,Setup!$D$4:$D$23,0)),"Check nozzle"))</f>
        <v>0</v>
      </c>
      <c r="E478" s="9"/>
      <c r="F478" s="9"/>
      <c r="G478" s="9"/>
      <c r="H478" s="12">
        <f>IF(OR(E478="",F478=""),"",F478-E478-N(G478))</f>
        <v>0</v>
      </c>
      <c r="I478" s="12">
        <f>IF(D478="","",IFERROR(INDEX(Setup!$B$4:$B$9,MATCH(D478,Setup!$A$4:$A$9,0)),""))</f>
        <v>0</v>
      </c>
      <c r="J478" s="12">
        <f>IF(OR(H478="",I478=""),"",H478*I478)</f>
        <v>0</v>
      </c>
    </row>
    <row r="479" spans="1:10">
      <c r="A479" s="10"/>
      <c r="B479" s="7"/>
      <c r="C479" s="7"/>
      <c r="D479" s="11">
        <f>IF(C479="","",IFERROR(INDEX(Setup!$E$4:$E$23,MATCH(C479,Setup!$D$4:$D$23,0)),"Check nozzle"))</f>
        <v>0</v>
      </c>
      <c r="E479" s="9"/>
      <c r="F479" s="9"/>
      <c r="G479" s="9"/>
      <c r="H479" s="12">
        <f>IF(OR(E479="",F479=""),"",F479-E479-N(G479))</f>
        <v>0</v>
      </c>
      <c r="I479" s="12">
        <f>IF(D479="","",IFERROR(INDEX(Setup!$B$4:$B$9,MATCH(D479,Setup!$A$4:$A$9,0)),""))</f>
        <v>0</v>
      </c>
      <c r="J479" s="12">
        <f>IF(OR(H479="",I479=""),"",H479*I479)</f>
        <v>0</v>
      </c>
    </row>
    <row r="480" spans="1:10">
      <c r="A480" s="10"/>
      <c r="B480" s="7"/>
      <c r="C480" s="7"/>
      <c r="D480" s="11">
        <f>IF(C480="","",IFERROR(INDEX(Setup!$E$4:$E$23,MATCH(C480,Setup!$D$4:$D$23,0)),"Check nozzle"))</f>
        <v>0</v>
      </c>
      <c r="E480" s="9"/>
      <c r="F480" s="9"/>
      <c r="G480" s="9"/>
      <c r="H480" s="12">
        <f>IF(OR(E480="",F480=""),"",F480-E480-N(G480))</f>
        <v>0</v>
      </c>
      <c r="I480" s="12">
        <f>IF(D480="","",IFERROR(INDEX(Setup!$B$4:$B$9,MATCH(D480,Setup!$A$4:$A$9,0)),""))</f>
        <v>0</v>
      </c>
      <c r="J480" s="12">
        <f>IF(OR(H480="",I480=""),"",H480*I480)</f>
        <v>0</v>
      </c>
    </row>
    <row r="481" spans="1:10">
      <c r="A481" s="10"/>
      <c r="B481" s="7"/>
      <c r="C481" s="7"/>
      <c r="D481" s="11">
        <f>IF(C481="","",IFERROR(INDEX(Setup!$E$4:$E$23,MATCH(C481,Setup!$D$4:$D$23,0)),"Check nozzle"))</f>
        <v>0</v>
      </c>
      <c r="E481" s="9"/>
      <c r="F481" s="9"/>
      <c r="G481" s="9"/>
      <c r="H481" s="12">
        <f>IF(OR(E481="",F481=""),"",F481-E481-N(G481))</f>
        <v>0</v>
      </c>
      <c r="I481" s="12">
        <f>IF(D481="","",IFERROR(INDEX(Setup!$B$4:$B$9,MATCH(D481,Setup!$A$4:$A$9,0)),""))</f>
        <v>0</v>
      </c>
      <c r="J481" s="12">
        <f>IF(OR(H481="",I481=""),"",H481*I481)</f>
        <v>0</v>
      </c>
    </row>
    <row r="482" spans="1:10">
      <c r="A482" s="10"/>
      <c r="B482" s="7"/>
      <c r="C482" s="7"/>
      <c r="D482" s="11">
        <f>IF(C482="","",IFERROR(INDEX(Setup!$E$4:$E$23,MATCH(C482,Setup!$D$4:$D$23,0)),"Check nozzle"))</f>
        <v>0</v>
      </c>
      <c r="E482" s="9"/>
      <c r="F482" s="9"/>
      <c r="G482" s="9"/>
      <c r="H482" s="12">
        <f>IF(OR(E482="",F482=""),"",F482-E482-N(G482))</f>
        <v>0</v>
      </c>
      <c r="I482" s="12">
        <f>IF(D482="","",IFERROR(INDEX(Setup!$B$4:$B$9,MATCH(D482,Setup!$A$4:$A$9,0)),""))</f>
        <v>0</v>
      </c>
      <c r="J482" s="12">
        <f>IF(OR(H482="",I482=""),"",H482*I482)</f>
        <v>0</v>
      </c>
    </row>
    <row r="483" spans="1:10">
      <c r="A483" s="10"/>
      <c r="B483" s="7"/>
      <c r="C483" s="7"/>
      <c r="D483" s="11">
        <f>IF(C483="","",IFERROR(INDEX(Setup!$E$4:$E$23,MATCH(C483,Setup!$D$4:$D$23,0)),"Check nozzle"))</f>
        <v>0</v>
      </c>
      <c r="E483" s="9"/>
      <c r="F483" s="9"/>
      <c r="G483" s="9"/>
      <c r="H483" s="12">
        <f>IF(OR(E483="",F483=""),"",F483-E483-N(G483))</f>
        <v>0</v>
      </c>
      <c r="I483" s="12">
        <f>IF(D483="","",IFERROR(INDEX(Setup!$B$4:$B$9,MATCH(D483,Setup!$A$4:$A$9,0)),""))</f>
        <v>0</v>
      </c>
      <c r="J483" s="12">
        <f>IF(OR(H483="",I483=""),"",H483*I483)</f>
        <v>0</v>
      </c>
    </row>
    <row r="484" spans="1:10">
      <c r="A484" s="10"/>
      <c r="B484" s="7"/>
      <c r="C484" s="7"/>
      <c r="D484" s="11">
        <f>IF(C484="","",IFERROR(INDEX(Setup!$E$4:$E$23,MATCH(C484,Setup!$D$4:$D$23,0)),"Check nozzle"))</f>
        <v>0</v>
      </c>
      <c r="E484" s="9"/>
      <c r="F484" s="9"/>
      <c r="G484" s="9"/>
      <c r="H484" s="12">
        <f>IF(OR(E484="",F484=""),"",F484-E484-N(G484))</f>
        <v>0</v>
      </c>
      <c r="I484" s="12">
        <f>IF(D484="","",IFERROR(INDEX(Setup!$B$4:$B$9,MATCH(D484,Setup!$A$4:$A$9,0)),""))</f>
        <v>0</v>
      </c>
      <c r="J484" s="12">
        <f>IF(OR(H484="",I484=""),"",H484*I484)</f>
        <v>0</v>
      </c>
    </row>
    <row r="485" spans="1:10">
      <c r="A485" s="10"/>
      <c r="B485" s="7"/>
      <c r="C485" s="7"/>
      <c r="D485" s="11">
        <f>IF(C485="","",IFERROR(INDEX(Setup!$E$4:$E$23,MATCH(C485,Setup!$D$4:$D$23,0)),"Check nozzle"))</f>
        <v>0</v>
      </c>
      <c r="E485" s="9"/>
      <c r="F485" s="9"/>
      <c r="G485" s="9"/>
      <c r="H485" s="12">
        <f>IF(OR(E485="",F485=""),"",F485-E485-N(G485))</f>
        <v>0</v>
      </c>
      <c r="I485" s="12">
        <f>IF(D485="","",IFERROR(INDEX(Setup!$B$4:$B$9,MATCH(D485,Setup!$A$4:$A$9,0)),""))</f>
        <v>0</v>
      </c>
      <c r="J485" s="12">
        <f>IF(OR(H485="",I485=""),"",H485*I485)</f>
        <v>0</v>
      </c>
    </row>
    <row r="486" spans="1:10">
      <c r="A486" s="10"/>
      <c r="B486" s="7"/>
      <c r="C486" s="7"/>
      <c r="D486" s="11">
        <f>IF(C486="","",IFERROR(INDEX(Setup!$E$4:$E$23,MATCH(C486,Setup!$D$4:$D$23,0)),"Check nozzle"))</f>
        <v>0</v>
      </c>
      <c r="E486" s="9"/>
      <c r="F486" s="9"/>
      <c r="G486" s="9"/>
      <c r="H486" s="12">
        <f>IF(OR(E486="",F486=""),"",F486-E486-N(G486))</f>
        <v>0</v>
      </c>
      <c r="I486" s="12">
        <f>IF(D486="","",IFERROR(INDEX(Setup!$B$4:$B$9,MATCH(D486,Setup!$A$4:$A$9,0)),""))</f>
        <v>0</v>
      </c>
      <c r="J486" s="12">
        <f>IF(OR(H486="",I486=""),"",H486*I486)</f>
        <v>0</v>
      </c>
    </row>
    <row r="487" spans="1:10">
      <c r="A487" s="10"/>
      <c r="B487" s="7"/>
      <c r="C487" s="7"/>
      <c r="D487" s="11">
        <f>IF(C487="","",IFERROR(INDEX(Setup!$E$4:$E$23,MATCH(C487,Setup!$D$4:$D$23,0)),"Check nozzle"))</f>
        <v>0</v>
      </c>
      <c r="E487" s="9"/>
      <c r="F487" s="9"/>
      <c r="G487" s="9"/>
      <c r="H487" s="12">
        <f>IF(OR(E487="",F487=""),"",F487-E487-N(G487))</f>
        <v>0</v>
      </c>
      <c r="I487" s="12">
        <f>IF(D487="","",IFERROR(INDEX(Setup!$B$4:$B$9,MATCH(D487,Setup!$A$4:$A$9,0)),""))</f>
        <v>0</v>
      </c>
      <c r="J487" s="12">
        <f>IF(OR(H487="",I487=""),"",H487*I487)</f>
        <v>0</v>
      </c>
    </row>
    <row r="488" spans="1:10">
      <c r="A488" s="10"/>
      <c r="B488" s="7"/>
      <c r="C488" s="7"/>
      <c r="D488" s="11">
        <f>IF(C488="","",IFERROR(INDEX(Setup!$E$4:$E$23,MATCH(C488,Setup!$D$4:$D$23,0)),"Check nozzle"))</f>
        <v>0</v>
      </c>
      <c r="E488" s="9"/>
      <c r="F488" s="9"/>
      <c r="G488" s="9"/>
      <c r="H488" s="12">
        <f>IF(OR(E488="",F488=""),"",F488-E488-N(G488))</f>
        <v>0</v>
      </c>
      <c r="I488" s="12">
        <f>IF(D488="","",IFERROR(INDEX(Setup!$B$4:$B$9,MATCH(D488,Setup!$A$4:$A$9,0)),""))</f>
        <v>0</v>
      </c>
      <c r="J488" s="12">
        <f>IF(OR(H488="",I488=""),"",H488*I488)</f>
        <v>0</v>
      </c>
    </row>
    <row r="489" spans="1:10">
      <c r="A489" s="10"/>
      <c r="B489" s="7"/>
      <c r="C489" s="7"/>
      <c r="D489" s="11">
        <f>IF(C489="","",IFERROR(INDEX(Setup!$E$4:$E$23,MATCH(C489,Setup!$D$4:$D$23,0)),"Check nozzle"))</f>
        <v>0</v>
      </c>
      <c r="E489" s="9"/>
      <c r="F489" s="9"/>
      <c r="G489" s="9"/>
      <c r="H489" s="12">
        <f>IF(OR(E489="",F489=""),"",F489-E489-N(G489))</f>
        <v>0</v>
      </c>
      <c r="I489" s="12">
        <f>IF(D489="","",IFERROR(INDEX(Setup!$B$4:$B$9,MATCH(D489,Setup!$A$4:$A$9,0)),""))</f>
        <v>0</v>
      </c>
      <c r="J489" s="12">
        <f>IF(OR(H489="",I489=""),"",H489*I489)</f>
        <v>0</v>
      </c>
    </row>
    <row r="490" spans="1:10">
      <c r="A490" s="10"/>
      <c r="B490" s="7"/>
      <c r="C490" s="7"/>
      <c r="D490" s="11">
        <f>IF(C490="","",IFERROR(INDEX(Setup!$E$4:$E$23,MATCH(C490,Setup!$D$4:$D$23,0)),"Check nozzle"))</f>
        <v>0</v>
      </c>
      <c r="E490" s="9"/>
      <c r="F490" s="9"/>
      <c r="G490" s="9"/>
      <c r="H490" s="12">
        <f>IF(OR(E490="",F490=""),"",F490-E490-N(G490))</f>
        <v>0</v>
      </c>
      <c r="I490" s="12">
        <f>IF(D490="","",IFERROR(INDEX(Setup!$B$4:$B$9,MATCH(D490,Setup!$A$4:$A$9,0)),""))</f>
        <v>0</v>
      </c>
      <c r="J490" s="12">
        <f>IF(OR(H490="",I490=""),"",H490*I490)</f>
        <v>0</v>
      </c>
    </row>
    <row r="491" spans="1:10">
      <c r="A491" s="10"/>
      <c r="B491" s="7"/>
      <c r="C491" s="7"/>
      <c r="D491" s="11">
        <f>IF(C491="","",IFERROR(INDEX(Setup!$E$4:$E$23,MATCH(C491,Setup!$D$4:$D$23,0)),"Check nozzle"))</f>
        <v>0</v>
      </c>
      <c r="E491" s="9"/>
      <c r="F491" s="9"/>
      <c r="G491" s="9"/>
      <c r="H491" s="12">
        <f>IF(OR(E491="",F491=""),"",F491-E491-N(G491))</f>
        <v>0</v>
      </c>
      <c r="I491" s="12">
        <f>IF(D491="","",IFERROR(INDEX(Setup!$B$4:$B$9,MATCH(D491,Setup!$A$4:$A$9,0)),""))</f>
        <v>0</v>
      </c>
      <c r="J491" s="12">
        <f>IF(OR(H491="",I491=""),"",H491*I491)</f>
        <v>0</v>
      </c>
    </row>
    <row r="492" spans="1:10">
      <c r="A492" s="10"/>
      <c r="B492" s="7"/>
      <c r="C492" s="7"/>
      <c r="D492" s="11">
        <f>IF(C492="","",IFERROR(INDEX(Setup!$E$4:$E$23,MATCH(C492,Setup!$D$4:$D$23,0)),"Check nozzle"))</f>
        <v>0</v>
      </c>
      <c r="E492" s="9"/>
      <c r="F492" s="9"/>
      <c r="G492" s="9"/>
      <c r="H492" s="12">
        <f>IF(OR(E492="",F492=""),"",F492-E492-N(G492))</f>
        <v>0</v>
      </c>
      <c r="I492" s="12">
        <f>IF(D492="","",IFERROR(INDEX(Setup!$B$4:$B$9,MATCH(D492,Setup!$A$4:$A$9,0)),""))</f>
        <v>0</v>
      </c>
      <c r="J492" s="12">
        <f>IF(OR(H492="",I492=""),"",H492*I492)</f>
        <v>0</v>
      </c>
    </row>
    <row r="493" spans="1:10">
      <c r="A493" s="10"/>
      <c r="B493" s="7"/>
      <c r="C493" s="7"/>
      <c r="D493" s="11">
        <f>IF(C493="","",IFERROR(INDEX(Setup!$E$4:$E$23,MATCH(C493,Setup!$D$4:$D$23,0)),"Check nozzle"))</f>
        <v>0</v>
      </c>
      <c r="E493" s="9"/>
      <c r="F493" s="9"/>
      <c r="G493" s="9"/>
      <c r="H493" s="12">
        <f>IF(OR(E493="",F493=""),"",F493-E493-N(G493))</f>
        <v>0</v>
      </c>
      <c r="I493" s="12">
        <f>IF(D493="","",IFERROR(INDEX(Setup!$B$4:$B$9,MATCH(D493,Setup!$A$4:$A$9,0)),""))</f>
        <v>0</v>
      </c>
      <c r="J493" s="12">
        <f>IF(OR(H493="",I493=""),"",H493*I493)</f>
        <v>0</v>
      </c>
    </row>
    <row r="494" spans="1:10">
      <c r="A494" s="10"/>
      <c r="B494" s="7"/>
      <c r="C494" s="7"/>
      <c r="D494" s="11">
        <f>IF(C494="","",IFERROR(INDEX(Setup!$E$4:$E$23,MATCH(C494,Setup!$D$4:$D$23,0)),"Check nozzle"))</f>
        <v>0</v>
      </c>
      <c r="E494" s="9"/>
      <c r="F494" s="9"/>
      <c r="G494" s="9"/>
      <c r="H494" s="12">
        <f>IF(OR(E494="",F494=""),"",F494-E494-N(G494))</f>
        <v>0</v>
      </c>
      <c r="I494" s="12">
        <f>IF(D494="","",IFERROR(INDEX(Setup!$B$4:$B$9,MATCH(D494,Setup!$A$4:$A$9,0)),""))</f>
        <v>0</v>
      </c>
      <c r="J494" s="12">
        <f>IF(OR(H494="",I494=""),"",H494*I494)</f>
        <v>0</v>
      </c>
    </row>
    <row r="495" spans="1:10">
      <c r="A495" s="10"/>
      <c r="B495" s="7"/>
      <c r="C495" s="7"/>
      <c r="D495" s="11">
        <f>IF(C495="","",IFERROR(INDEX(Setup!$E$4:$E$23,MATCH(C495,Setup!$D$4:$D$23,0)),"Check nozzle"))</f>
        <v>0</v>
      </c>
      <c r="E495" s="9"/>
      <c r="F495" s="9"/>
      <c r="G495" s="9"/>
      <c r="H495" s="12">
        <f>IF(OR(E495="",F495=""),"",F495-E495-N(G495))</f>
        <v>0</v>
      </c>
      <c r="I495" s="12">
        <f>IF(D495="","",IFERROR(INDEX(Setup!$B$4:$B$9,MATCH(D495,Setup!$A$4:$A$9,0)),""))</f>
        <v>0</v>
      </c>
      <c r="J495" s="12">
        <f>IF(OR(H495="",I495=""),"",H495*I495)</f>
        <v>0</v>
      </c>
    </row>
    <row r="496" spans="1:10">
      <c r="A496" s="10"/>
      <c r="B496" s="7"/>
      <c r="C496" s="7"/>
      <c r="D496" s="11">
        <f>IF(C496="","",IFERROR(INDEX(Setup!$E$4:$E$23,MATCH(C496,Setup!$D$4:$D$23,0)),"Check nozzle"))</f>
        <v>0</v>
      </c>
      <c r="E496" s="9"/>
      <c r="F496" s="9"/>
      <c r="G496" s="9"/>
      <c r="H496" s="12">
        <f>IF(OR(E496="",F496=""),"",F496-E496-N(G496))</f>
        <v>0</v>
      </c>
      <c r="I496" s="12">
        <f>IF(D496="","",IFERROR(INDEX(Setup!$B$4:$B$9,MATCH(D496,Setup!$A$4:$A$9,0)),""))</f>
        <v>0</v>
      </c>
      <c r="J496" s="12">
        <f>IF(OR(H496="",I496=""),"",H496*I496)</f>
        <v>0</v>
      </c>
    </row>
    <row r="497" spans="1:10">
      <c r="A497" s="10"/>
      <c r="B497" s="7"/>
      <c r="C497" s="7"/>
      <c r="D497" s="11">
        <f>IF(C497="","",IFERROR(INDEX(Setup!$E$4:$E$23,MATCH(C497,Setup!$D$4:$D$23,0)),"Check nozzle"))</f>
        <v>0</v>
      </c>
      <c r="E497" s="9"/>
      <c r="F497" s="9"/>
      <c r="G497" s="9"/>
      <c r="H497" s="12">
        <f>IF(OR(E497="",F497=""),"",F497-E497-N(G497))</f>
        <v>0</v>
      </c>
      <c r="I497" s="12">
        <f>IF(D497="","",IFERROR(INDEX(Setup!$B$4:$B$9,MATCH(D497,Setup!$A$4:$A$9,0)),""))</f>
        <v>0</v>
      </c>
      <c r="J497" s="12">
        <f>IF(OR(H497="",I497=""),"",H497*I497)</f>
        <v>0</v>
      </c>
    </row>
    <row r="498" spans="1:10">
      <c r="A498" s="10"/>
      <c r="B498" s="7"/>
      <c r="C498" s="7"/>
      <c r="D498" s="11">
        <f>IF(C498="","",IFERROR(INDEX(Setup!$E$4:$E$23,MATCH(C498,Setup!$D$4:$D$23,0)),"Check nozzle"))</f>
        <v>0</v>
      </c>
      <c r="E498" s="9"/>
      <c r="F498" s="9"/>
      <c r="G498" s="9"/>
      <c r="H498" s="12">
        <f>IF(OR(E498="",F498=""),"",F498-E498-N(G498))</f>
        <v>0</v>
      </c>
      <c r="I498" s="12">
        <f>IF(D498="","",IFERROR(INDEX(Setup!$B$4:$B$9,MATCH(D498,Setup!$A$4:$A$9,0)),""))</f>
        <v>0</v>
      </c>
      <c r="J498" s="12">
        <f>IF(OR(H498="",I498=""),"",H498*I498)</f>
        <v>0</v>
      </c>
    </row>
    <row r="499" spans="1:10">
      <c r="A499" s="10"/>
      <c r="B499" s="7"/>
      <c r="C499" s="7"/>
      <c r="D499" s="11">
        <f>IF(C499="","",IFERROR(INDEX(Setup!$E$4:$E$23,MATCH(C499,Setup!$D$4:$D$23,0)),"Check nozzle"))</f>
        <v>0</v>
      </c>
      <c r="E499" s="9"/>
      <c r="F499" s="9"/>
      <c r="G499" s="9"/>
      <c r="H499" s="12">
        <f>IF(OR(E499="",F499=""),"",F499-E499-N(G499))</f>
        <v>0</v>
      </c>
      <c r="I499" s="12">
        <f>IF(D499="","",IFERROR(INDEX(Setup!$B$4:$B$9,MATCH(D499,Setup!$A$4:$A$9,0)),""))</f>
        <v>0</v>
      </c>
      <c r="J499" s="12">
        <f>IF(OR(H499="",I499=""),"",H499*I499)</f>
        <v>0</v>
      </c>
    </row>
    <row r="500" spans="1:10">
      <c r="A500" s="10"/>
      <c r="B500" s="7"/>
      <c r="C500" s="7"/>
      <c r="D500" s="11">
        <f>IF(C500="","",IFERROR(INDEX(Setup!$E$4:$E$23,MATCH(C500,Setup!$D$4:$D$23,0)),"Check nozzle"))</f>
        <v>0</v>
      </c>
      <c r="E500" s="9"/>
      <c r="F500" s="9"/>
      <c r="G500" s="9"/>
      <c r="H500" s="12">
        <f>IF(OR(E500="",F500=""),"",F500-E500-N(G500))</f>
        <v>0</v>
      </c>
      <c r="I500" s="12">
        <f>IF(D500="","",IFERROR(INDEX(Setup!$B$4:$B$9,MATCH(D500,Setup!$A$4:$A$9,0)),""))</f>
        <v>0</v>
      </c>
      <c r="J500" s="12">
        <f>IF(OR(H500="",I500=""),"",H500*I500)</f>
        <v>0</v>
      </c>
    </row>
    <row r="501" spans="1:10">
      <c r="A501" s="10"/>
      <c r="B501" s="7"/>
      <c r="C501" s="7"/>
      <c r="D501" s="11">
        <f>IF(C501="","",IFERROR(INDEX(Setup!$E$4:$E$23,MATCH(C501,Setup!$D$4:$D$23,0)),"Check nozzle"))</f>
        <v>0</v>
      </c>
      <c r="E501" s="9"/>
      <c r="F501" s="9"/>
      <c r="G501" s="9"/>
      <c r="H501" s="12">
        <f>IF(OR(E501="",F501=""),"",F501-E501-N(G501))</f>
        <v>0</v>
      </c>
      <c r="I501" s="12">
        <f>IF(D501="","",IFERROR(INDEX(Setup!$B$4:$B$9,MATCH(D501,Setup!$A$4:$A$9,0)),""))</f>
        <v>0</v>
      </c>
      <c r="J501" s="12">
        <f>IF(OR(H501="",I501=""),"",H501*I501)</f>
        <v>0</v>
      </c>
    </row>
    <row r="502" spans="1:10">
      <c r="A502" s="10"/>
      <c r="B502" s="7"/>
      <c r="C502" s="7"/>
      <c r="D502" s="11">
        <f>IF(C502="","",IFERROR(INDEX(Setup!$E$4:$E$23,MATCH(C502,Setup!$D$4:$D$23,0)),"Check nozzle"))</f>
        <v>0</v>
      </c>
      <c r="E502" s="9"/>
      <c r="F502" s="9"/>
      <c r="G502" s="9"/>
      <c r="H502" s="12">
        <f>IF(OR(E502="",F502=""),"",F502-E502-N(G502))</f>
        <v>0</v>
      </c>
      <c r="I502" s="12">
        <f>IF(D502="","",IFERROR(INDEX(Setup!$B$4:$B$9,MATCH(D502,Setup!$A$4:$A$9,0)),""))</f>
        <v>0</v>
      </c>
      <c r="J502" s="12">
        <f>IF(OR(H502="",I502=""),"",H502*I502)</f>
        <v>0</v>
      </c>
    </row>
    <row r="503" spans="1:10">
      <c r="A503" s="10"/>
      <c r="B503" s="7"/>
      <c r="C503" s="7"/>
      <c r="D503" s="11">
        <f>IF(C503="","",IFERROR(INDEX(Setup!$E$4:$E$23,MATCH(C503,Setup!$D$4:$D$23,0)),"Check nozzle"))</f>
        <v>0</v>
      </c>
      <c r="E503" s="9"/>
      <c r="F503" s="9"/>
      <c r="G503" s="9"/>
      <c r="H503" s="12">
        <f>IF(OR(E503="",F503=""),"",F503-E503-N(G503))</f>
        <v>0</v>
      </c>
      <c r="I503" s="12">
        <f>IF(D503="","",IFERROR(INDEX(Setup!$B$4:$B$9,MATCH(D503,Setup!$A$4:$A$9,0)),""))</f>
        <v>0</v>
      </c>
      <c r="J503" s="12">
        <f>IF(OR(H503="",I503=""),"",H503*I503)</f>
        <v>0</v>
      </c>
    </row>
    <row r="504" spans="1:10">
      <c r="A504" s="10"/>
      <c r="B504" s="7"/>
      <c r="C504" s="7"/>
      <c r="D504" s="11">
        <f>IF(C504="","",IFERROR(INDEX(Setup!$E$4:$E$23,MATCH(C504,Setup!$D$4:$D$23,0)),"Check nozzle"))</f>
        <v>0</v>
      </c>
      <c r="E504" s="9"/>
      <c r="F504" s="9"/>
      <c r="G504" s="9"/>
      <c r="H504" s="12">
        <f>IF(OR(E504="",F504=""),"",F504-E504-N(G504))</f>
        <v>0</v>
      </c>
      <c r="I504" s="12">
        <f>IF(D504="","",IFERROR(INDEX(Setup!$B$4:$B$9,MATCH(D504,Setup!$A$4:$A$9,0)),""))</f>
        <v>0</v>
      </c>
      <c r="J504" s="12">
        <f>IF(OR(H504="",I504=""),"",H504*I504)</f>
        <v>0</v>
      </c>
    </row>
    <row r="505" spans="1:10">
      <c r="A505" s="10"/>
      <c r="B505" s="7"/>
      <c r="C505" s="7"/>
      <c r="D505" s="11">
        <f>IF(C505="","",IFERROR(INDEX(Setup!$E$4:$E$23,MATCH(C505,Setup!$D$4:$D$23,0)),"Check nozzle"))</f>
        <v>0</v>
      </c>
      <c r="E505" s="9"/>
      <c r="F505" s="9"/>
      <c r="G505" s="9"/>
      <c r="H505" s="12">
        <f>IF(OR(E505="",F505=""),"",F505-E505-N(G505))</f>
        <v>0</v>
      </c>
      <c r="I505" s="12">
        <f>IF(D505="","",IFERROR(INDEX(Setup!$B$4:$B$9,MATCH(D505,Setup!$A$4:$A$9,0)),""))</f>
        <v>0</v>
      </c>
      <c r="J505" s="12">
        <f>IF(OR(H505="",I505=""),"",H505*I505)</f>
        <v>0</v>
      </c>
    </row>
    <row r="506" spans="1:10">
      <c r="A506" s="10"/>
      <c r="B506" s="7"/>
      <c r="C506" s="7"/>
      <c r="D506" s="11">
        <f>IF(C506="","",IFERROR(INDEX(Setup!$E$4:$E$23,MATCH(C506,Setup!$D$4:$D$23,0)),"Check nozzle"))</f>
        <v>0</v>
      </c>
      <c r="E506" s="9"/>
      <c r="F506" s="9"/>
      <c r="G506" s="9"/>
      <c r="H506" s="12">
        <f>IF(OR(E506="",F506=""),"",F506-E506-N(G506))</f>
        <v>0</v>
      </c>
      <c r="I506" s="12">
        <f>IF(D506="","",IFERROR(INDEX(Setup!$B$4:$B$9,MATCH(D506,Setup!$A$4:$A$9,0)),""))</f>
        <v>0</v>
      </c>
      <c r="J506" s="12">
        <f>IF(OR(H506="",I506=""),"",H506*I506)</f>
        <v>0</v>
      </c>
    </row>
    <row r="507" spans="1:10">
      <c r="A507" s="10"/>
      <c r="B507" s="7"/>
      <c r="C507" s="7"/>
      <c r="D507" s="11">
        <f>IF(C507="","",IFERROR(INDEX(Setup!$E$4:$E$23,MATCH(C507,Setup!$D$4:$D$23,0)),"Check nozzle"))</f>
        <v>0</v>
      </c>
      <c r="E507" s="9"/>
      <c r="F507" s="9"/>
      <c r="G507" s="9"/>
      <c r="H507" s="12">
        <f>IF(OR(E507="",F507=""),"",F507-E507-N(G507))</f>
        <v>0</v>
      </c>
      <c r="I507" s="12">
        <f>IF(D507="","",IFERROR(INDEX(Setup!$B$4:$B$9,MATCH(D507,Setup!$A$4:$A$9,0)),""))</f>
        <v>0</v>
      </c>
      <c r="J507" s="12">
        <f>IF(OR(H507="",I507=""),"",H507*I507)</f>
        <v>0</v>
      </c>
    </row>
    <row r="508" spans="1:10">
      <c r="A508" s="10"/>
      <c r="B508" s="7"/>
      <c r="C508" s="7"/>
      <c r="D508" s="11">
        <f>IF(C508="","",IFERROR(INDEX(Setup!$E$4:$E$23,MATCH(C508,Setup!$D$4:$D$23,0)),"Check nozzle"))</f>
        <v>0</v>
      </c>
      <c r="E508" s="9"/>
      <c r="F508" s="9"/>
      <c r="G508" s="9"/>
      <c r="H508" s="12">
        <f>IF(OR(E508="",F508=""),"",F508-E508-N(G508))</f>
        <v>0</v>
      </c>
      <c r="I508" s="12">
        <f>IF(D508="","",IFERROR(INDEX(Setup!$B$4:$B$9,MATCH(D508,Setup!$A$4:$A$9,0)),""))</f>
        <v>0</v>
      </c>
      <c r="J508" s="12">
        <f>IF(OR(H508="",I508=""),"",H508*I508)</f>
        <v>0</v>
      </c>
    </row>
    <row r="509" spans="1:10">
      <c r="A509" s="10"/>
      <c r="B509" s="7"/>
      <c r="C509" s="7"/>
      <c r="D509" s="11">
        <f>IF(C509="","",IFERROR(INDEX(Setup!$E$4:$E$23,MATCH(C509,Setup!$D$4:$D$23,0)),"Check nozzle"))</f>
        <v>0</v>
      </c>
      <c r="E509" s="9"/>
      <c r="F509" s="9"/>
      <c r="G509" s="9"/>
      <c r="H509" s="12">
        <f>IF(OR(E509="",F509=""),"",F509-E509-N(G509))</f>
        <v>0</v>
      </c>
      <c r="I509" s="12">
        <f>IF(D509="","",IFERROR(INDEX(Setup!$B$4:$B$9,MATCH(D509,Setup!$A$4:$A$9,0)),""))</f>
        <v>0</v>
      </c>
      <c r="J509" s="12">
        <f>IF(OR(H509="",I509=""),"",H509*I509)</f>
        <v>0</v>
      </c>
    </row>
    <row r="510" spans="1:10">
      <c r="A510" s="10"/>
      <c r="B510" s="7"/>
      <c r="C510" s="7"/>
      <c r="D510" s="11">
        <f>IF(C510="","",IFERROR(INDEX(Setup!$E$4:$E$23,MATCH(C510,Setup!$D$4:$D$23,0)),"Check nozzle"))</f>
        <v>0</v>
      </c>
      <c r="E510" s="9"/>
      <c r="F510" s="9"/>
      <c r="G510" s="9"/>
      <c r="H510" s="12">
        <f>IF(OR(E510="",F510=""),"",F510-E510-N(G510))</f>
        <v>0</v>
      </c>
      <c r="I510" s="12">
        <f>IF(D510="","",IFERROR(INDEX(Setup!$B$4:$B$9,MATCH(D510,Setup!$A$4:$A$9,0)),""))</f>
        <v>0</v>
      </c>
      <c r="J510" s="12">
        <f>IF(OR(H510="",I510=""),"",H510*I510)</f>
        <v>0</v>
      </c>
    </row>
    <row r="511" spans="1:10">
      <c r="A511" s="10"/>
      <c r="B511" s="7"/>
      <c r="C511" s="7"/>
      <c r="D511" s="11">
        <f>IF(C511="","",IFERROR(INDEX(Setup!$E$4:$E$23,MATCH(C511,Setup!$D$4:$D$23,0)),"Check nozzle"))</f>
        <v>0</v>
      </c>
      <c r="E511" s="9"/>
      <c r="F511" s="9"/>
      <c r="G511" s="9"/>
      <c r="H511" s="12">
        <f>IF(OR(E511="",F511=""),"",F511-E511-N(G511))</f>
        <v>0</v>
      </c>
      <c r="I511" s="12">
        <f>IF(D511="","",IFERROR(INDEX(Setup!$B$4:$B$9,MATCH(D511,Setup!$A$4:$A$9,0)),""))</f>
        <v>0</v>
      </c>
      <c r="J511" s="12">
        <f>IF(OR(H511="",I511=""),"",H511*I511)</f>
        <v>0</v>
      </c>
    </row>
    <row r="512" spans="1:10">
      <c r="A512" s="10"/>
      <c r="B512" s="7"/>
      <c r="C512" s="7"/>
      <c r="D512" s="11">
        <f>IF(C512="","",IFERROR(INDEX(Setup!$E$4:$E$23,MATCH(C512,Setup!$D$4:$D$23,0)),"Check nozzle"))</f>
        <v>0</v>
      </c>
      <c r="E512" s="9"/>
      <c r="F512" s="9"/>
      <c r="G512" s="9"/>
      <c r="H512" s="12">
        <f>IF(OR(E512="",F512=""),"",F512-E512-N(G512))</f>
        <v>0</v>
      </c>
      <c r="I512" s="12">
        <f>IF(D512="","",IFERROR(INDEX(Setup!$B$4:$B$9,MATCH(D512,Setup!$A$4:$A$9,0)),""))</f>
        <v>0</v>
      </c>
      <c r="J512" s="12">
        <f>IF(OR(H512="",I512=""),"",H512*I512)</f>
        <v>0</v>
      </c>
    </row>
    <row r="513" spans="1:10">
      <c r="A513" s="10"/>
      <c r="B513" s="7"/>
      <c r="C513" s="7"/>
      <c r="D513" s="11">
        <f>IF(C513="","",IFERROR(INDEX(Setup!$E$4:$E$23,MATCH(C513,Setup!$D$4:$D$23,0)),"Check nozzle"))</f>
        <v>0</v>
      </c>
      <c r="E513" s="9"/>
      <c r="F513" s="9"/>
      <c r="G513" s="9"/>
      <c r="H513" s="12">
        <f>IF(OR(E513="",F513=""),"",F513-E513-N(G513))</f>
        <v>0</v>
      </c>
      <c r="I513" s="12">
        <f>IF(D513="","",IFERROR(INDEX(Setup!$B$4:$B$9,MATCH(D513,Setup!$A$4:$A$9,0)),""))</f>
        <v>0</v>
      </c>
      <c r="J513" s="12">
        <f>IF(OR(H513="",I513=""),"",H513*I513)</f>
        <v>0</v>
      </c>
    </row>
    <row r="514" spans="1:10">
      <c r="A514" s="10"/>
      <c r="B514" s="7"/>
      <c r="C514" s="7"/>
      <c r="D514" s="11">
        <f>IF(C514="","",IFERROR(INDEX(Setup!$E$4:$E$23,MATCH(C514,Setup!$D$4:$D$23,0)),"Check nozzle"))</f>
        <v>0</v>
      </c>
      <c r="E514" s="9"/>
      <c r="F514" s="9"/>
      <c r="G514" s="9"/>
      <c r="H514" s="12">
        <f>IF(OR(E514="",F514=""),"",F514-E514-N(G514))</f>
        <v>0</v>
      </c>
      <c r="I514" s="12">
        <f>IF(D514="","",IFERROR(INDEX(Setup!$B$4:$B$9,MATCH(D514,Setup!$A$4:$A$9,0)),""))</f>
        <v>0</v>
      </c>
      <c r="J514" s="12">
        <f>IF(OR(H514="",I514=""),"",H514*I514)</f>
        <v>0</v>
      </c>
    </row>
    <row r="515" spans="1:10">
      <c r="A515" s="10"/>
      <c r="B515" s="7"/>
      <c r="C515" s="7"/>
      <c r="D515" s="11">
        <f>IF(C515="","",IFERROR(INDEX(Setup!$E$4:$E$23,MATCH(C515,Setup!$D$4:$D$23,0)),"Check nozzle"))</f>
        <v>0</v>
      </c>
      <c r="E515" s="9"/>
      <c r="F515" s="9"/>
      <c r="G515" s="9"/>
      <c r="H515" s="12">
        <f>IF(OR(E515="",F515=""),"",F515-E515-N(G515))</f>
        <v>0</v>
      </c>
      <c r="I515" s="12">
        <f>IF(D515="","",IFERROR(INDEX(Setup!$B$4:$B$9,MATCH(D515,Setup!$A$4:$A$9,0)),""))</f>
        <v>0</v>
      </c>
      <c r="J515" s="12">
        <f>IF(OR(H515="",I515=""),"",H515*I515)</f>
        <v>0</v>
      </c>
    </row>
    <row r="516" spans="1:10">
      <c r="A516" s="10"/>
      <c r="B516" s="7"/>
      <c r="C516" s="7"/>
      <c r="D516" s="11">
        <f>IF(C516="","",IFERROR(INDEX(Setup!$E$4:$E$23,MATCH(C516,Setup!$D$4:$D$23,0)),"Check nozzle"))</f>
        <v>0</v>
      </c>
      <c r="E516" s="9"/>
      <c r="F516" s="9"/>
      <c r="G516" s="9"/>
      <c r="H516" s="12">
        <f>IF(OR(E516="",F516=""),"",F516-E516-N(G516))</f>
        <v>0</v>
      </c>
      <c r="I516" s="12">
        <f>IF(D516="","",IFERROR(INDEX(Setup!$B$4:$B$9,MATCH(D516,Setup!$A$4:$A$9,0)),""))</f>
        <v>0</v>
      </c>
      <c r="J516" s="12">
        <f>IF(OR(H516="",I516=""),"",H516*I516)</f>
        <v>0</v>
      </c>
    </row>
    <row r="517" spans="1:10">
      <c r="A517" s="10"/>
      <c r="B517" s="7"/>
      <c r="C517" s="7"/>
      <c r="D517" s="11">
        <f>IF(C517="","",IFERROR(INDEX(Setup!$E$4:$E$23,MATCH(C517,Setup!$D$4:$D$23,0)),"Check nozzle"))</f>
        <v>0</v>
      </c>
      <c r="E517" s="9"/>
      <c r="F517" s="9"/>
      <c r="G517" s="9"/>
      <c r="H517" s="12">
        <f>IF(OR(E517="",F517=""),"",F517-E517-N(G517))</f>
        <v>0</v>
      </c>
      <c r="I517" s="12">
        <f>IF(D517="","",IFERROR(INDEX(Setup!$B$4:$B$9,MATCH(D517,Setup!$A$4:$A$9,0)),""))</f>
        <v>0</v>
      </c>
      <c r="J517" s="12">
        <f>IF(OR(H517="",I517=""),"",H517*I517)</f>
        <v>0</v>
      </c>
    </row>
    <row r="518" spans="1:10">
      <c r="A518" s="10"/>
      <c r="B518" s="7"/>
      <c r="C518" s="7"/>
      <c r="D518" s="11">
        <f>IF(C518="","",IFERROR(INDEX(Setup!$E$4:$E$23,MATCH(C518,Setup!$D$4:$D$23,0)),"Check nozzle"))</f>
        <v>0</v>
      </c>
      <c r="E518" s="9"/>
      <c r="F518" s="9"/>
      <c r="G518" s="9"/>
      <c r="H518" s="12">
        <f>IF(OR(E518="",F518=""),"",F518-E518-N(G518))</f>
        <v>0</v>
      </c>
      <c r="I518" s="12">
        <f>IF(D518="","",IFERROR(INDEX(Setup!$B$4:$B$9,MATCH(D518,Setup!$A$4:$A$9,0)),""))</f>
        <v>0</v>
      </c>
      <c r="J518" s="12">
        <f>IF(OR(H518="",I518=""),"",H518*I518)</f>
        <v>0</v>
      </c>
    </row>
    <row r="519" spans="1:10">
      <c r="A519" s="10"/>
      <c r="B519" s="7"/>
      <c r="C519" s="7"/>
      <c r="D519" s="11">
        <f>IF(C519="","",IFERROR(INDEX(Setup!$E$4:$E$23,MATCH(C519,Setup!$D$4:$D$23,0)),"Check nozzle"))</f>
        <v>0</v>
      </c>
      <c r="E519" s="9"/>
      <c r="F519" s="9"/>
      <c r="G519" s="9"/>
      <c r="H519" s="12">
        <f>IF(OR(E519="",F519=""),"",F519-E519-N(G519))</f>
        <v>0</v>
      </c>
      <c r="I519" s="12">
        <f>IF(D519="","",IFERROR(INDEX(Setup!$B$4:$B$9,MATCH(D519,Setup!$A$4:$A$9,0)),""))</f>
        <v>0</v>
      </c>
      <c r="J519" s="12">
        <f>IF(OR(H519="",I519=""),"",H519*I519)</f>
        <v>0</v>
      </c>
    </row>
    <row r="520" spans="1:10">
      <c r="A520" s="10"/>
      <c r="B520" s="7"/>
      <c r="C520" s="7"/>
      <c r="D520" s="11">
        <f>IF(C520="","",IFERROR(INDEX(Setup!$E$4:$E$23,MATCH(C520,Setup!$D$4:$D$23,0)),"Check nozzle"))</f>
        <v>0</v>
      </c>
      <c r="E520" s="9"/>
      <c r="F520" s="9"/>
      <c r="G520" s="9"/>
      <c r="H520" s="12">
        <f>IF(OR(E520="",F520=""),"",F520-E520-N(G520))</f>
        <v>0</v>
      </c>
      <c r="I520" s="12">
        <f>IF(D520="","",IFERROR(INDEX(Setup!$B$4:$B$9,MATCH(D520,Setup!$A$4:$A$9,0)),""))</f>
        <v>0</v>
      </c>
      <c r="J520" s="12">
        <f>IF(OR(H520="",I520=""),"",H520*I520)</f>
        <v>0</v>
      </c>
    </row>
    <row r="521" spans="1:10">
      <c r="A521" s="10"/>
      <c r="B521" s="7"/>
      <c r="C521" s="7"/>
      <c r="D521" s="11">
        <f>IF(C521="","",IFERROR(INDEX(Setup!$E$4:$E$23,MATCH(C521,Setup!$D$4:$D$23,0)),"Check nozzle"))</f>
        <v>0</v>
      </c>
      <c r="E521" s="9"/>
      <c r="F521" s="9"/>
      <c r="G521" s="9"/>
      <c r="H521" s="12">
        <f>IF(OR(E521="",F521=""),"",F521-E521-N(G521))</f>
        <v>0</v>
      </c>
      <c r="I521" s="12">
        <f>IF(D521="","",IFERROR(INDEX(Setup!$B$4:$B$9,MATCH(D521,Setup!$A$4:$A$9,0)),""))</f>
        <v>0</v>
      </c>
      <c r="J521" s="12">
        <f>IF(OR(H521="",I521=""),"",H521*I521)</f>
        <v>0</v>
      </c>
    </row>
    <row r="522" spans="1:10">
      <c r="A522" s="10"/>
      <c r="B522" s="7"/>
      <c r="C522" s="7"/>
      <c r="D522" s="11">
        <f>IF(C522="","",IFERROR(INDEX(Setup!$E$4:$E$23,MATCH(C522,Setup!$D$4:$D$23,0)),"Check nozzle"))</f>
        <v>0</v>
      </c>
      <c r="E522" s="9"/>
      <c r="F522" s="9"/>
      <c r="G522" s="9"/>
      <c r="H522" s="12">
        <f>IF(OR(E522="",F522=""),"",F522-E522-N(G522))</f>
        <v>0</v>
      </c>
      <c r="I522" s="12">
        <f>IF(D522="","",IFERROR(INDEX(Setup!$B$4:$B$9,MATCH(D522,Setup!$A$4:$A$9,0)),""))</f>
        <v>0</v>
      </c>
      <c r="J522" s="12">
        <f>IF(OR(H522="",I522=""),"",H522*I522)</f>
        <v>0</v>
      </c>
    </row>
    <row r="523" spans="1:10">
      <c r="A523" s="10"/>
      <c r="B523" s="7"/>
      <c r="C523" s="7"/>
      <c r="D523" s="11">
        <f>IF(C523="","",IFERROR(INDEX(Setup!$E$4:$E$23,MATCH(C523,Setup!$D$4:$D$23,0)),"Check nozzle"))</f>
        <v>0</v>
      </c>
      <c r="E523" s="9"/>
      <c r="F523" s="9"/>
      <c r="G523" s="9"/>
      <c r="H523" s="12">
        <f>IF(OR(E523="",F523=""),"",F523-E523-N(G523))</f>
        <v>0</v>
      </c>
      <c r="I523" s="12">
        <f>IF(D523="","",IFERROR(INDEX(Setup!$B$4:$B$9,MATCH(D523,Setup!$A$4:$A$9,0)),""))</f>
        <v>0</v>
      </c>
      <c r="J523" s="12">
        <f>IF(OR(H523="",I523=""),"",H523*I523)</f>
        <v>0</v>
      </c>
    </row>
    <row r="524" spans="1:10">
      <c r="A524" s="10"/>
      <c r="B524" s="7"/>
      <c r="C524" s="7"/>
      <c r="D524" s="11">
        <f>IF(C524="","",IFERROR(INDEX(Setup!$E$4:$E$23,MATCH(C524,Setup!$D$4:$D$23,0)),"Check nozzle"))</f>
        <v>0</v>
      </c>
      <c r="E524" s="9"/>
      <c r="F524" s="9"/>
      <c r="G524" s="9"/>
      <c r="H524" s="12">
        <f>IF(OR(E524="",F524=""),"",F524-E524-N(G524))</f>
        <v>0</v>
      </c>
      <c r="I524" s="12">
        <f>IF(D524="","",IFERROR(INDEX(Setup!$B$4:$B$9,MATCH(D524,Setup!$A$4:$A$9,0)),""))</f>
        <v>0</v>
      </c>
      <c r="J524" s="12">
        <f>IF(OR(H524="",I524=""),"",H524*I524)</f>
        <v>0</v>
      </c>
    </row>
    <row r="525" spans="1:10">
      <c r="A525" s="10"/>
      <c r="B525" s="7"/>
      <c r="C525" s="7"/>
      <c r="D525" s="11">
        <f>IF(C525="","",IFERROR(INDEX(Setup!$E$4:$E$23,MATCH(C525,Setup!$D$4:$D$23,0)),"Check nozzle"))</f>
        <v>0</v>
      </c>
      <c r="E525" s="9"/>
      <c r="F525" s="9"/>
      <c r="G525" s="9"/>
      <c r="H525" s="12">
        <f>IF(OR(E525="",F525=""),"",F525-E525-N(G525))</f>
        <v>0</v>
      </c>
      <c r="I525" s="12">
        <f>IF(D525="","",IFERROR(INDEX(Setup!$B$4:$B$9,MATCH(D525,Setup!$A$4:$A$9,0)),""))</f>
        <v>0</v>
      </c>
      <c r="J525" s="12">
        <f>IF(OR(H525="",I525=""),"",H525*I525)</f>
        <v>0</v>
      </c>
    </row>
    <row r="526" spans="1:10">
      <c r="A526" s="10"/>
      <c r="B526" s="7"/>
      <c r="C526" s="7"/>
      <c r="D526" s="11">
        <f>IF(C526="","",IFERROR(INDEX(Setup!$E$4:$E$23,MATCH(C526,Setup!$D$4:$D$23,0)),"Check nozzle"))</f>
        <v>0</v>
      </c>
      <c r="E526" s="9"/>
      <c r="F526" s="9"/>
      <c r="G526" s="9"/>
      <c r="H526" s="12">
        <f>IF(OR(E526="",F526=""),"",F526-E526-N(G526))</f>
        <v>0</v>
      </c>
      <c r="I526" s="12">
        <f>IF(D526="","",IFERROR(INDEX(Setup!$B$4:$B$9,MATCH(D526,Setup!$A$4:$A$9,0)),""))</f>
        <v>0</v>
      </c>
      <c r="J526" s="12">
        <f>IF(OR(H526="",I526=""),"",H526*I526)</f>
        <v>0</v>
      </c>
    </row>
    <row r="527" spans="1:10">
      <c r="A527" s="10"/>
      <c r="B527" s="7"/>
      <c r="C527" s="7"/>
      <c r="D527" s="11">
        <f>IF(C527="","",IFERROR(INDEX(Setup!$E$4:$E$23,MATCH(C527,Setup!$D$4:$D$23,0)),"Check nozzle"))</f>
        <v>0</v>
      </c>
      <c r="E527" s="9"/>
      <c r="F527" s="9"/>
      <c r="G527" s="9"/>
      <c r="H527" s="12">
        <f>IF(OR(E527="",F527=""),"",F527-E527-N(G527))</f>
        <v>0</v>
      </c>
      <c r="I527" s="12">
        <f>IF(D527="","",IFERROR(INDEX(Setup!$B$4:$B$9,MATCH(D527,Setup!$A$4:$A$9,0)),""))</f>
        <v>0</v>
      </c>
      <c r="J527" s="12">
        <f>IF(OR(H527="",I527=""),"",H527*I527)</f>
        <v>0</v>
      </c>
    </row>
    <row r="528" spans="1:10">
      <c r="A528" s="10"/>
      <c r="B528" s="7"/>
      <c r="C528" s="7"/>
      <c r="D528" s="11">
        <f>IF(C528="","",IFERROR(INDEX(Setup!$E$4:$E$23,MATCH(C528,Setup!$D$4:$D$23,0)),"Check nozzle"))</f>
        <v>0</v>
      </c>
      <c r="E528" s="9"/>
      <c r="F528" s="9"/>
      <c r="G528" s="9"/>
      <c r="H528" s="12">
        <f>IF(OR(E528="",F528=""),"",F528-E528-N(G528))</f>
        <v>0</v>
      </c>
      <c r="I528" s="12">
        <f>IF(D528="","",IFERROR(INDEX(Setup!$B$4:$B$9,MATCH(D528,Setup!$A$4:$A$9,0)),""))</f>
        <v>0</v>
      </c>
      <c r="J528" s="12">
        <f>IF(OR(H528="",I528=""),"",H528*I528)</f>
        <v>0</v>
      </c>
    </row>
    <row r="529" spans="1:10">
      <c r="A529" s="10"/>
      <c r="B529" s="7"/>
      <c r="C529" s="7"/>
      <c r="D529" s="11">
        <f>IF(C529="","",IFERROR(INDEX(Setup!$E$4:$E$23,MATCH(C529,Setup!$D$4:$D$23,0)),"Check nozzle"))</f>
        <v>0</v>
      </c>
      <c r="E529" s="9"/>
      <c r="F529" s="9"/>
      <c r="G529" s="9"/>
      <c r="H529" s="12">
        <f>IF(OR(E529="",F529=""),"",F529-E529-N(G529))</f>
        <v>0</v>
      </c>
      <c r="I529" s="12">
        <f>IF(D529="","",IFERROR(INDEX(Setup!$B$4:$B$9,MATCH(D529,Setup!$A$4:$A$9,0)),""))</f>
        <v>0</v>
      </c>
      <c r="J529" s="12">
        <f>IF(OR(H529="",I529=""),"",H529*I529)</f>
        <v>0</v>
      </c>
    </row>
    <row r="530" spans="1:10">
      <c r="A530" s="10"/>
      <c r="B530" s="7"/>
      <c r="C530" s="7"/>
      <c r="D530" s="11">
        <f>IF(C530="","",IFERROR(INDEX(Setup!$E$4:$E$23,MATCH(C530,Setup!$D$4:$D$23,0)),"Check nozzle"))</f>
        <v>0</v>
      </c>
      <c r="E530" s="9"/>
      <c r="F530" s="9"/>
      <c r="G530" s="9"/>
      <c r="H530" s="12">
        <f>IF(OR(E530="",F530=""),"",F530-E530-N(G530))</f>
        <v>0</v>
      </c>
      <c r="I530" s="12">
        <f>IF(D530="","",IFERROR(INDEX(Setup!$B$4:$B$9,MATCH(D530,Setup!$A$4:$A$9,0)),""))</f>
        <v>0</v>
      </c>
      <c r="J530" s="12">
        <f>IF(OR(H530="",I530=""),"",H530*I530)</f>
        <v>0</v>
      </c>
    </row>
    <row r="531" spans="1:10">
      <c r="A531" s="10"/>
      <c r="B531" s="7"/>
      <c r="C531" s="7"/>
      <c r="D531" s="11">
        <f>IF(C531="","",IFERROR(INDEX(Setup!$E$4:$E$23,MATCH(C531,Setup!$D$4:$D$23,0)),"Check nozzle"))</f>
        <v>0</v>
      </c>
      <c r="E531" s="9"/>
      <c r="F531" s="9"/>
      <c r="G531" s="9"/>
      <c r="H531" s="12">
        <f>IF(OR(E531="",F531=""),"",F531-E531-N(G531))</f>
        <v>0</v>
      </c>
      <c r="I531" s="12">
        <f>IF(D531="","",IFERROR(INDEX(Setup!$B$4:$B$9,MATCH(D531,Setup!$A$4:$A$9,0)),""))</f>
        <v>0</v>
      </c>
      <c r="J531" s="12">
        <f>IF(OR(H531="",I531=""),"",H531*I531)</f>
        <v>0</v>
      </c>
    </row>
    <row r="532" spans="1:10">
      <c r="A532" s="10"/>
      <c r="B532" s="7"/>
      <c r="C532" s="7"/>
      <c r="D532" s="11">
        <f>IF(C532="","",IFERROR(INDEX(Setup!$E$4:$E$23,MATCH(C532,Setup!$D$4:$D$23,0)),"Check nozzle"))</f>
        <v>0</v>
      </c>
      <c r="E532" s="9"/>
      <c r="F532" s="9"/>
      <c r="G532" s="9"/>
      <c r="H532" s="12">
        <f>IF(OR(E532="",F532=""),"",F532-E532-N(G532))</f>
        <v>0</v>
      </c>
      <c r="I532" s="12">
        <f>IF(D532="","",IFERROR(INDEX(Setup!$B$4:$B$9,MATCH(D532,Setup!$A$4:$A$9,0)),""))</f>
        <v>0</v>
      </c>
      <c r="J532" s="12">
        <f>IF(OR(H532="",I532=""),"",H532*I532)</f>
        <v>0</v>
      </c>
    </row>
    <row r="533" spans="1:10">
      <c r="A533" s="10"/>
      <c r="B533" s="7"/>
      <c r="C533" s="7"/>
      <c r="D533" s="11">
        <f>IF(C533="","",IFERROR(INDEX(Setup!$E$4:$E$23,MATCH(C533,Setup!$D$4:$D$23,0)),"Check nozzle"))</f>
        <v>0</v>
      </c>
      <c r="E533" s="9"/>
      <c r="F533" s="9"/>
      <c r="G533" s="9"/>
      <c r="H533" s="12">
        <f>IF(OR(E533="",F533=""),"",F533-E533-N(G533))</f>
        <v>0</v>
      </c>
      <c r="I533" s="12">
        <f>IF(D533="","",IFERROR(INDEX(Setup!$B$4:$B$9,MATCH(D533,Setup!$A$4:$A$9,0)),""))</f>
        <v>0</v>
      </c>
      <c r="J533" s="12">
        <f>IF(OR(H533="",I533=""),"",H533*I533)</f>
        <v>0</v>
      </c>
    </row>
    <row r="534" spans="1:10">
      <c r="A534" s="10"/>
      <c r="B534" s="7"/>
      <c r="C534" s="7"/>
      <c r="D534" s="11">
        <f>IF(C534="","",IFERROR(INDEX(Setup!$E$4:$E$23,MATCH(C534,Setup!$D$4:$D$23,0)),"Check nozzle"))</f>
        <v>0</v>
      </c>
      <c r="E534" s="9"/>
      <c r="F534" s="9"/>
      <c r="G534" s="9"/>
      <c r="H534" s="12">
        <f>IF(OR(E534="",F534=""),"",F534-E534-N(G534))</f>
        <v>0</v>
      </c>
      <c r="I534" s="12">
        <f>IF(D534="","",IFERROR(INDEX(Setup!$B$4:$B$9,MATCH(D534,Setup!$A$4:$A$9,0)),""))</f>
        <v>0</v>
      </c>
      <c r="J534" s="12">
        <f>IF(OR(H534="",I534=""),"",H534*I534)</f>
        <v>0</v>
      </c>
    </row>
    <row r="535" spans="1:10">
      <c r="A535" s="10"/>
      <c r="B535" s="7"/>
      <c r="C535" s="7"/>
      <c r="D535" s="11">
        <f>IF(C535="","",IFERROR(INDEX(Setup!$E$4:$E$23,MATCH(C535,Setup!$D$4:$D$23,0)),"Check nozzle"))</f>
        <v>0</v>
      </c>
      <c r="E535" s="9"/>
      <c r="F535" s="9"/>
      <c r="G535" s="9"/>
      <c r="H535" s="12">
        <f>IF(OR(E535="",F535=""),"",F535-E535-N(G535))</f>
        <v>0</v>
      </c>
      <c r="I535" s="12">
        <f>IF(D535="","",IFERROR(INDEX(Setup!$B$4:$B$9,MATCH(D535,Setup!$A$4:$A$9,0)),""))</f>
        <v>0</v>
      </c>
      <c r="J535" s="12">
        <f>IF(OR(H535="",I535=""),"",H535*I535)</f>
        <v>0</v>
      </c>
    </row>
    <row r="536" spans="1:10">
      <c r="A536" s="10"/>
      <c r="B536" s="7"/>
      <c r="C536" s="7"/>
      <c r="D536" s="11">
        <f>IF(C536="","",IFERROR(INDEX(Setup!$E$4:$E$23,MATCH(C536,Setup!$D$4:$D$23,0)),"Check nozzle"))</f>
        <v>0</v>
      </c>
      <c r="E536" s="9"/>
      <c r="F536" s="9"/>
      <c r="G536" s="9"/>
      <c r="H536" s="12">
        <f>IF(OR(E536="",F536=""),"",F536-E536-N(G536))</f>
        <v>0</v>
      </c>
      <c r="I536" s="12">
        <f>IF(D536="","",IFERROR(INDEX(Setup!$B$4:$B$9,MATCH(D536,Setup!$A$4:$A$9,0)),""))</f>
        <v>0</v>
      </c>
      <c r="J536" s="12">
        <f>IF(OR(H536="",I536=""),"",H536*I536)</f>
        <v>0</v>
      </c>
    </row>
    <row r="537" spans="1:10">
      <c r="A537" s="10"/>
      <c r="B537" s="7"/>
      <c r="C537" s="7"/>
      <c r="D537" s="11">
        <f>IF(C537="","",IFERROR(INDEX(Setup!$E$4:$E$23,MATCH(C537,Setup!$D$4:$D$23,0)),"Check nozzle"))</f>
        <v>0</v>
      </c>
      <c r="E537" s="9"/>
      <c r="F537" s="9"/>
      <c r="G537" s="9"/>
      <c r="H537" s="12">
        <f>IF(OR(E537="",F537=""),"",F537-E537-N(G537))</f>
        <v>0</v>
      </c>
      <c r="I537" s="12">
        <f>IF(D537="","",IFERROR(INDEX(Setup!$B$4:$B$9,MATCH(D537,Setup!$A$4:$A$9,0)),""))</f>
        <v>0</v>
      </c>
      <c r="J537" s="12">
        <f>IF(OR(H537="",I537=""),"",H537*I537)</f>
        <v>0</v>
      </c>
    </row>
    <row r="538" spans="1:10">
      <c r="A538" s="10"/>
      <c r="B538" s="7"/>
      <c r="C538" s="7"/>
      <c r="D538" s="11">
        <f>IF(C538="","",IFERROR(INDEX(Setup!$E$4:$E$23,MATCH(C538,Setup!$D$4:$D$23,0)),"Check nozzle"))</f>
        <v>0</v>
      </c>
      <c r="E538" s="9"/>
      <c r="F538" s="9"/>
      <c r="G538" s="9"/>
      <c r="H538" s="12">
        <f>IF(OR(E538="",F538=""),"",F538-E538-N(G538))</f>
        <v>0</v>
      </c>
      <c r="I538" s="12">
        <f>IF(D538="","",IFERROR(INDEX(Setup!$B$4:$B$9,MATCH(D538,Setup!$A$4:$A$9,0)),""))</f>
        <v>0</v>
      </c>
      <c r="J538" s="12">
        <f>IF(OR(H538="",I538=""),"",H538*I538)</f>
        <v>0</v>
      </c>
    </row>
    <row r="539" spans="1:10">
      <c r="A539" s="10"/>
      <c r="B539" s="7"/>
      <c r="C539" s="7"/>
      <c r="D539" s="11">
        <f>IF(C539="","",IFERROR(INDEX(Setup!$E$4:$E$23,MATCH(C539,Setup!$D$4:$D$23,0)),"Check nozzle"))</f>
        <v>0</v>
      </c>
      <c r="E539" s="9"/>
      <c r="F539" s="9"/>
      <c r="G539" s="9"/>
      <c r="H539" s="12">
        <f>IF(OR(E539="",F539=""),"",F539-E539-N(G539))</f>
        <v>0</v>
      </c>
      <c r="I539" s="12">
        <f>IF(D539="","",IFERROR(INDEX(Setup!$B$4:$B$9,MATCH(D539,Setup!$A$4:$A$9,0)),""))</f>
        <v>0</v>
      </c>
      <c r="J539" s="12">
        <f>IF(OR(H539="",I539=""),"",H539*I539)</f>
        <v>0</v>
      </c>
    </row>
    <row r="540" spans="1:10">
      <c r="A540" s="10"/>
      <c r="B540" s="7"/>
      <c r="C540" s="7"/>
      <c r="D540" s="11">
        <f>IF(C540="","",IFERROR(INDEX(Setup!$E$4:$E$23,MATCH(C540,Setup!$D$4:$D$23,0)),"Check nozzle"))</f>
        <v>0</v>
      </c>
      <c r="E540" s="9"/>
      <c r="F540" s="9"/>
      <c r="G540" s="9"/>
      <c r="H540" s="12">
        <f>IF(OR(E540="",F540=""),"",F540-E540-N(G540))</f>
        <v>0</v>
      </c>
      <c r="I540" s="12">
        <f>IF(D540="","",IFERROR(INDEX(Setup!$B$4:$B$9,MATCH(D540,Setup!$A$4:$A$9,0)),""))</f>
        <v>0</v>
      </c>
      <c r="J540" s="12">
        <f>IF(OR(H540="",I540=""),"",H540*I540)</f>
        <v>0</v>
      </c>
    </row>
    <row r="541" spans="1:10">
      <c r="A541" s="10"/>
      <c r="B541" s="7"/>
      <c r="C541" s="7"/>
      <c r="D541" s="11">
        <f>IF(C541="","",IFERROR(INDEX(Setup!$E$4:$E$23,MATCH(C541,Setup!$D$4:$D$23,0)),"Check nozzle"))</f>
        <v>0</v>
      </c>
      <c r="E541" s="9"/>
      <c r="F541" s="9"/>
      <c r="G541" s="9"/>
      <c r="H541" s="12">
        <f>IF(OR(E541="",F541=""),"",F541-E541-N(G541))</f>
        <v>0</v>
      </c>
      <c r="I541" s="12">
        <f>IF(D541="","",IFERROR(INDEX(Setup!$B$4:$B$9,MATCH(D541,Setup!$A$4:$A$9,0)),""))</f>
        <v>0</v>
      </c>
      <c r="J541" s="12">
        <f>IF(OR(H541="",I541=""),"",H541*I541)</f>
        <v>0</v>
      </c>
    </row>
    <row r="542" spans="1:10">
      <c r="A542" s="10"/>
      <c r="B542" s="7"/>
      <c r="C542" s="7"/>
      <c r="D542" s="11">
        <f>IF(C542="","",IFERROR(INDEX(Setup!$E$4:$E$23,MATCH(C542,Setup!$D$4:$D$23,0)),"Check nozzle"))</f>
        <v>0</v>
      </c>
      <c r="E542" s="9"/>
      <c r="F542" s="9"/>
      <c r="G542" s="9"/>
      <c r="H542" s="12">
        <f>IF(OR(E542="",F542=""),"",F542-E542-N(G542))</f>
        <v>0</v>
      </c>
      <c r="I542" s="12">
        <f>IF(D542="","",IFERROR(INDEX(Setup!$B$4:$B$9,MATCH(D542,Setup!$A$4:$A$9,0)),""))</f>
        <v>0</v>
      </c>
      <c r="J542" s="12">
        <f>IF(OR(H542="",I542=""),"",H542*I542)</f>
        <v>0</v>
      </c>
    </row>
    <row r="543" spans="1:10">
      <c r="A543" s="10"/>
      <c r="B543" s="7"/>
      <c r="C543" s="7"/>
      <c r="D543" s="11">
        <f>IF(C543="","",IFERROR(INDEX(Setup!$E$4:$E$23,MATCH(C543,Setup!$D$4:$D$23,0)),"Check nozzle"))</f>
        <v>0</v>
      </c>
      <c r="E543" s="9"/>
      <c r="F543" s="9"/>
      <c r="G543" s="9"/>
      <c r="H543" s="12">
        <f>IF(OR(E543="",F543=""),"",F543-E543-N(G543))</f>
        <v>0</v>
      </c>
      <c r="I543" s="12">
        <f>IF(D543="","",IFERROR(INDEX(Setup!$B$4:$B$9,MATCH(D543,Setup!$A$4:$A$9,0)),""))</f>
        <v>0</v>
      </c>
      <c r="J543" s="12">
        <f>IF(OR(H543="",I543=""),"",H543*I543)</f>
        <v>0</v>
      </c>
    </row>
    <row r="544" spans="1:10">
      <c r="A544" s="10"/>
      <c r="B544" s="7"/>
      <c r="C544" s="7"/>
      <c r="D544" s="11">
        <f>IF(C544="","",IFERROR(INDEX(Setup!$E$4:$E$23,MATCH(C544,Setup!$D$4:$D$23,0)),"Check nozzle"))</f>
        <v>0</v>
      </c>
      <c r="E544" s="9"/>
      <c r="F544" s="9"/>
      <c r="G544" s="9"/>
      <c r="H544" s="12">
        <f>IF(OR(E544="",F544=""),"",F544-E544-N(G544))</f>
        <v>0</v>
      </c>
      <c r="I544" s="12">
        <f>IF(D544="","",IFERROR(INDEX(Setup!$B$4:$B$9,MATCH(D544,Setup!$A$4:$A$9,0)),""))</f>
        <v>0</v>
      </c>
      <c r="J544" s="12">
        <f>IF(OR(H544="",I544=""),"",H544*I544)</f>
        <v>0</v>
      </c>
    </row>
    <row r="545" spans="1:10">
      <c r="A545" s="10"/>
      <c r="B545" s="7"/>
      <c r="C545" s="7"/>
      <c r="D545" s="11">
        <f>IF(C545="","",IFERROR(INDEX(Setup!$E$4:$E$23,MATCH(C545,Setup!$D$4:$D$23,0)),"Check nozzle"))</f>
        <v>0</v>
      </c>
      <c r="E545" s="9"/>
      <c r="F545" s="9"/>
      <c r="G545" s="9"/>
      <c r="H545" s="12">
        <f>IF(OR(E545="",F545=""),"",F545-E545-N(G545))</f>
        <v>0</v>
      </c>
      <c r="I545" s="12">
        <f>IF(D545="","",IFERROR(INDEX(Setup!$B$4:$B$9,MATCH(D545,Setup!$A$4:$A$9,0)),""))</f>
        <v>0</v>
      </c>
      <c r="J545" s="12">
        <f>IF(OR(H545="",I545=""),"",H545*I545)</f>
        <v>0</v>
      </c>
    </row>
    <row r="546" spans="1:10">
      <c r="A546" s="10"/>
      <c r="B546" s="7"/>
      <c r="C546" s="7"/>
      <c r="D546" s="11">
        <f>IF(C546="","",IFERROR(INDEX(Setup!$E$4:$E$23,MATCH(C546,Setup!$D$4:$D$23,0)),"Check nozzle"))</f>
        <v>0</v>
      </c>
      <c r="E546" s="9"/>
      <c r="F546" s="9"/>
      <c r="G546" s="9"/>
      <c r="H546" s="12">
        <f>IF(OR(E546="",F546=""),"",F546-E546-N(G546))</f>
        <v>0</v>
      </c>
      <c r="I546" s="12">
        <f>IF(D546="","",IFERROR(INDEX(Setup!$B$4:$B$9,MATCH(D546,Setup!$A$4:$A$9,0)),""))</f>
        <v>0</v>
      </c>
      <c r="J546" s="12">
        <f>IF(OR(H546="",I546=""),"",H546*I546)</f>
        <v>0</v>
      </c>
    </row>
    <row r="547" spans="1:10">
      <c r="A547" s="10"/>
      <c r="B547" s="7"/>
      <c r="C547" s="7"/>
      <c r="D547" s="11">
        <f>IF(C547="","",IFERROR(INDEX(Setup!$E$4:$E$23,MATCH(C547,Setup!$D$4:$D$23,0)),"Check nozzle"))</f>
        <v>0</v>
      </c>
      <c r="E547" s="9"/>
      <c r="F547" s="9"/>
      <c r="G547" s="9"/>
      <c r="H547" s="12">
        <f>IF(OR(E547="",F547=""),"",F547-E547-N(G547))</f>
        <v>0</v>
      </c>
      <c r="I547" s="12">
        <f>IF(D547="","",IFERROR(INDEX(Setup!$B$4:$B$9,MATCH(D547,Setup!$A$4:$A$9,0)),""))</f>
        <v>0</v>
      </c>
      <c r="J547" s="12">
        <f>IF(OR(H547="",I547=""),"",H547*I547)</f>
        <v>0</v>
      </c>
    </row>
    <row r="548" spans="1:10">
      <c r="A548" s="10"/>
      <c r="B548" s="7"/>
      <c r="C548" s="7"/>
      <c r="D548" s="11">
        <f>IF(C548="","",IFERROR(INDEX(Setup!$E$4:$E$23,MATCH(C548,Setup!$D$4:$D$23,0)),"Check nozzle"))</f>
        <v>0</v>
      </c>
      <c r="E548" s="9"/>
      <c r="F548" s="9"/>
      <c r="G548" s="9"/>
      <c r="H548" s="12">
        <f>IF(OR(E548="",F548=""),"",F548-E548-N(G548))</f>
        <v>0</v>
      </c>
      <c r="I548" s="12">
        <f>IF(D548="","",IFERROR(INDEX(Setup!$B$4:$B$9,MATCH(D548,Setup!$A$4:$A$9,0)),""))</f>
        <v>0</v>
      </c>
      <c r="J548" s="12">
        <f>IF(OR(H548="",I548=""),"",H548*I548)</f>
        <v>0</v>
      </c>
    </row>
    <row r="549" spans="1:10">
      <c r="A549" s="10"/>
      <c r="B549" s="7"/>
      <c r="C549" s="7"/>
      <c r="D549" s="11">
        <f>IF(C549="","",IFERROR(INDEX(Setup!$E$4:$E$23,MATCH(C549,Setup!$D$4:$D$23,0)),"Check nozzle"))</f>
        <v>0</v>
      </c>
      <c r="E549" s="9"/>
      <c r="F549" s="9"/>
      <c r="G549" s="9"/>
      <c r="H549" s="12">
        <f>IF(OR(E549="",F549=""),"",F549-E549-N(G549))</f>
        <v>0</v>
      </c>
      <c r="I549" s="12">
        <f>IF(D549="","",IFERROR(INDEX(Setup!$B$4:$B$9,MATCH(D549,Setup!$A$4:$A$9,0)),""))</f>
        <v>0</v>
      </c>
      <c r="J549" s="12">
        <f>IF(OR(H549="",I549=""),"",H549*I549)</f>
        <v>0</v>
      </c>
    </row>
    <row r="550" spans="1:10">
      <c r="A550" s="10"/>
      <c r="B550" s="7"/>
      <c r="C550" s="7"/>
      <c r="D550" s="11">
        <f>IF(C550="","",IFERROR(INDEX(Setup!$E$4:$E$23,MATCH(C550,Setup!$D$4:$D$23,0)),"Check nozzle"))</f>
        <v>0</v>
      </c>
      <c r="E550" s="9"/>
      <c r="F550" s="9"/>
      <c r="G550" s="9"/>
      <c r="H550" s="12">
        <f>IF(OR(E550="",F550=""),"",F550-E550-N(G550))</f>
        <v>0</v>
      </c>
      <c r="I550" s="12">
        <f>IF(D550="","",IFERROR(INDEX(Setup!$B$4:$B$9,MATCH(D550,Setup!$A$4:$A$9,0)),""))</f>
        <v>0</v>
      </c>
      <c r="J550" s="12">
        <f>IF(OR(H550="",I550=""),"",H550*I550)</f>
        <v>0</v>
      </c>
    </row>
    <row r="551" spans="1:10">
      <c r="A551" s="10"/>
      <c r="B551" s="7"/>
      <c r="C551" s="7"/>
      <c r="D551" s="11">
        <f>IF(C551="","",IFERROR(INDEX(Setup!$E$4:$E$23,MATCH(C551,Setup!$D$4:$D$23,0)),"Check nozzle"))</f>
        <v>0</v>
      </c>
      <c r="E551" s="9"/>
      <c r="F551" s="9"/>
      <c r="G551" s="9"/>
      <c r="H551" s="12">
        <f>IF(OR(E551="",F551=""),"",F551-E551-N(G551))</f>
        <v>0</v>
      </c>
      <c r="I551" s="12">
        <f>IF(D551="","",IFERROR(INDEX(Setup!$B$4:$B$9,MATCH(D551,Setup!$A$4:$A$9,0)),""))</f>
        <v>0</v>
      </c>
      <c r="J551" s="12">
        <f>IF(OR(H551="",I551=""),"",H551*I551)</f>
        <v>0</v>
      </c>
    </row>
    <row r="552" spans="1:10">
      <c r="A552" s="10"/>
      <c r="B552" s="7"/>
      <c r="C552" s="7"/>
      <c r="D552" s="11">
        <f>IF(C552="","",IFERROR(INDEX(Setup!$E$4:$E$23,MATCH(C552,Setup!$D$4:$D$23,0)),"Check nozzle"))</f>
        <v>0</v>
      </c>
      <c r="E552" s="9"/>
      <c r="F552" s="9"/>
      <c r="G552" s="9"/>
      <c r="H552" s="12">
        <f>IF(OR(E552="",F552=""),"",F552-E552-N(G552))</f>
        <v>0</v>
      </c>
      <c r="I552" s="12">
        <f>IF(D552="","",IFERROR(INDEX(Setup!$B$4:$B$9,MATCH(D552,Setup!$A$4:$A$9,0)),""))</f>
        <v>0</v>
      </c>
      <c r="J552" s="12">
        <f>IF(OR(H552="",I552=""),"",H552*I552)</f>
        <v>0</v>
      </c>
    </row>
    <row r="553" spans="1:10">
      <c r="A553" s="10"/>
      <c r="B553" s="7"/>
      <c r="C553" s="7"/>
      <c r="D553" s="11">
        <f>IF(C553="","",IFERROR(INDEX(Setup!$E$4:$E$23,MATCH(C553,Setup!$D$4:$D$23,0)),"Check nozzle"))</f>
        <v>0</v>
      </c>
      <c r="E553" s="9"/>
      <c r="F553" s="9"/>
      <c r="G553" s="9"/>
      <c r="H553" s="12">
        <f>IF(OR(E553="",F553=""),"",F553-E553-N(G553))</f>
        <v>0</v>
      </c>
      <c r="I553" s="12">
        <f>IF(D553="","",IFERROR(INDEX(Setup!$B$4:$B$9,MATCH(D553,Setup!$A$4:$A$9,0)),""))</f>
        <v>0</v>
      </c>
      <c r="J553" s="12">
        <f>IF(OR(H553="",I553=""),"",H553*I553)</f>
        <v>0</v>
      </c>
    </row>
    <row r="554" spans="1:10">
      <c r="A554" s="10"/>
      <c r="B554" s="7"/>
      <c r="C554" s="7"/>
      <c r="D554" s="11">
        <f>IF(C554="","",IFERROR(INDEX(Setup!$E$4:$E$23,MATCH(C554,Setup!$D$4:$D$23,0)),"Check nozzle"))</f>
        <v>0</v>
      </c>
      <c r="E554" s="9"/>
      <c r="F554" s="9"/>
      <c r="G554" s="9"/>
      <c r="H554" s="12">
        <f>IF(OR(E554="",F554=""),"",F554-E554-N(G554))</f>
        <v>0</v>
      </c>
      <c r="I554" s="12">
        <f>IF(D554="","",IFERROR(INDEX(Setup!$B$4:$B$9,MATCH(D554,Setup!$A$4:$A$9,0)),""))</f>
        <v>0</v>
      </c>
      <c r="J554" s="12">
        <f>IF(OR(H554="",I554=""),"",H554*I554)</f>
        <v>0</v>
      </c>
    </row>
    <row r="555" spans="1:10">
      <c r="A555" s="10"/>
      <c r="B555" s="7"/>
      <c r="C555" s="7"/>
      <c r="D555" s="11">
        <f>IF(C555="","",IFERROR(INDEX(Setup!$E$4:$E$23,MATCH(C555,Setup!$D$4:$D$23,0)),"Check nozzle"))</f>
        <v>0</v>
      </c>
      <c r="E555" s="9"/>
      <c r="F555" s="9"/>
      <c r="G555" s="9"/>
      <c r="H555" s="12">
        <f>IF(OR(E555="",F555=""),"",F555-E555-N(G555))</f>
        <v>0</v>
      </c>
      <c r="I555" s="12">
        <f>IF(D555="","",IFERROR(INDEX(Setup!$B$4:$B$9,MATCH(D555,Setup!$A$4:$A$9,0)),""))</f>
        <v>0</v>
      </c>
      <c r="J555" s="12">
        <f>IF(OR(H555="",I555=""),"",H555*I555)</f>
        <v>0</v>
      </c>
    </row>
    <row r="556" spans="1:10">
      <c r="A556" s="10"/>
      <c r="B556" s="7"/>
      <c r="C556" s="7"/>
      <c r="D556" s="11">
        <f>IF(C556="","",IFERROR(INDEX(Setup!$E$4:$E$23,MATCH(C556,Setup!$D$4:$D$23,0)),"Check nozzle"))</f>
        <v>0</v>
      </c>
      <c r="E556" s="9"/>
      <c r="F556" s="9"/>
      <c r="G556" s="9"/>
      <c r="H556" s="12">
        <f>IF(OR(E556="",F556=""),"",F556-E556-N(G556))</f>
        <v>0</v>
      </c>
      <c r="I556" s="12">
        <f>IF(D556="","",IFERROR(INDEX(Setup!$B$4:$B$9,MATCH(D556,Setup!$A$4:$A$9,0)),""))</f>
        <v>0</v>
      </c>
      <c r="J556" s="12">
        <f>IF(OR(H556="",I556=""),"",H556*I556)</f>
        <v>0</v>
      </c>
    </row>
    <row r="557" spans="1:10">
      <c r="A557" s="10"/>
      <c r="B557" s="7"/>
      <c r="C557" s="7"/>
      <c r="D557" s="11">
        <f>IF(C557="","",IFERROR(INDEX(Setup!$E$4:$E$23,MATCH(C557,Setup!$D$4:$D$23,0)),"Check nozzle"))</f>
        <v>0</v>
      </c>
      <c r="E557" s="9"/>
      <c r="F557" s="9"/>
      <c r="G557" s="9"/>
      <c r="H557" s="12">
        <f>IF(OR(E557="",F557=""),"",F557-E557-N(G557))</f>
        <v>0</v>
      </c>
      <c r="I557" s="12">
        <f>IF(D557="","",IFERROR(INDEX(Setup!$B$4:$B$9,MATCH(D557,Setup!$A$4:$A$9,0)),""))</f>
        <v>0</v>
      </c>
      <c r="J557" s="12">
        <f>IF(OR(H557="",I557=""),"",H557*I557)</f>
        <v>0</v>
      </c>
    </row>
    <row r="558" spans="1:10">
      <c r="A558" s="10"/>
      <c r="B558" s="7"/>
      <c r="C558" s="7"/>
      <c r="D558" s="11">
        <f>IF(C558="","",IFERROR(INDEX(Setup!$E$4:$E$23,MATCH(C558,Setup!$D$4:$D$23,0)),"Check nozzle"))</f>
        <v>0</v>
      </c>
      <c r="E558" s="9"/>
      <c r="F558" s="9"/>
      <c r="G558" s="9"/>
      <c r="H558" s="12">
        <f>IF(OR(E558="",F558=""),"",F558-E558-N(G558))</f>
        <v>0</v>
      </c>
      <c r="I558" s="12">
        <f>IF(D558="","",IFERROR(INDEX(Setup!$B$4:$B$9,MATCH(D558,Setup!$A$4:$A$9,0)),""))</f>
        <v>0</v>
      </c>
      <c r="J558" s="12">
        <f>IF(OR(H558="",I558=""),"",H558*I558)</f>
        <v>0</v>
      </c>
    </row>
    <row r="559" spans="1:10">
      <c r="A559" s="10"/>
      <c r="B559" s="7"/>
      <c r="C559" s="7"/>
      <c r="D559" s="11">
        <f>IF(C559="","",IFERROR(INDEX(Setup!$E$4:$E$23,MATCH(C559,Setup!$D$4:$D$23,0)),"Check nozzle"))</f>
        <v>0</v>
      </c>
      <c r="E559" s="9"/>
      <c r="F559" s="9"/>
      <c r="G559" s="9"/>
      <c r="H559" s="12">
        <f>IF(OR(E559="",F559=""),"",F559-E559-N(G559))</f>
        <v>0</v>
      </c>
      <c r="I559" s="12">
        <f>IF(D559="","",IFERROR(INDEX(Setup!$B$4:$B$9,MATCH(D559,Setup!$A$4:$A$9,0)),""))</f>
        <v>0</v>
      </c>
      <c r="J559" s="12">
        <f>IF(OR(H559="",I559=""),"",H559*I559)</f>
        <v>0</v>
      </c>
    </row>
    <row r="560" spans="1:10">
      <c r="A560" s="10"/>
      <c r="B560" s="7"/>
      <c r="C560" s="7"/>
      <c r="D560" s="11">
        <f>IF(C560="","",IFERROR(INDEX(Setup!$E$4:$E$23,MATCH(C560,Setup!$D$4:$D$23,0)),"Check nozzle"))</f>
        <v>0</v>
      </c>
      <c r="E560" s="9"/>
      <c r="F560" s="9"/>
      <c r="G560" s="9"/>
      <c r="H560" s="12">
        <f>IF(OR(E560="",F560=""),"",F560-E560-N(G560))</f>
        <v>0</v>
      </c>
      <c r="I560" s="12">
        <f>IF(D560="","",IFERROR(INDEX(Setup!$B$4:$B$9,MATCH(D560,Setup!$A$4:$A$9,0)),""))</f>
        <v>0</v>
      </c>
      <c r="J560" s="12">
        <f>IF(OR(H560="",I560=""),"",H560*I560)</f>
        <v>0</v>
      </c>
    </row>
    <row r="561" spans="1:10">
      <c r="A561" s="10"/>
      <c r="B561" s="7"/>
      <c r="C561" s="7"/>
      <c r="D561" s="11">
        <f>IF(C561="","",IFERROR(INDEX(Setup!$E$4:$E$23,MATCH(C561,Setup!$D$4:$D$23,0)),"Check nozzle"))</f>
        <v>0</v>
      </c>
      <c r="E561" s="9"/>
      <c r="F561" s="9"/>
      <c r="G561" s="9"/>
      <c r="H561" s="12">
        <f>IF(OR(E561="",F561=""),"",F561-E561-N(G561))</f>
        <v>0</v>
      </c>
      <c r="I561" s="12">
        <f>IF(D561="","",IFERROR(INDEX(Setup!$B$4:$B$9,MATCH(D561,Setup!$A$4:$A$9,0)),""))</f>
        <v>0</v>
      </c>
      <c r="J561" s="12">
        <f>IF(OR(H561="",I561=""),"",H561*I561)</f>
        <v>0</v>
      </c>
    </row>
    <row r="562" spans="1:10">
      <c r="A562" s="10"/>
      <c r="B562" s="7"/>
      <c r="C562" s="7"/>
      <c r="D562" s="11">
        <f>IF(C562="","",IFERROR(INDEX(Setup!$E$4:$E$23,MATCH(C562,Setup!$D$4:$D$23,0)),"Check nozzle"))</f>
        <v>0</v>
      </c>
      <c r="E562" s="9"/>
      <c r="F562" s="9"/>
      <c r="G562" s="9"/>
      <c r="H562" s="12">
        <f>IF(OR(E562="",F562=""),"",F562-E562-N(G562))</f>
        <v>0</v>
      </c>
      <c r="I562" s="12">
        <f>IF(D562="","",IFERROR(INDEX(Setup!$B$4:$B$9,MATCH(D562,Setup!$A$4:$A$9,0)),""))</f>
        <v>0</v>
      </c>
      <c r="J562" s="12">
        <f>IF(OR(H562="",I562=""),"",H562*I562)</f>
        <v>0</v>
      </c>
    </row>
    <row r="563" spans="1:10">
      <c r="A563" s="10"/>
      <c r="B563" s="7"/>
      <c r="C563" s="7"/>
      <c r="D563" s="11">
        <f>IF(C563="","",IFERROR(INDEX(Setup!$E$4:$E$23,MATCH(C563,Setup!$D$4:$D$23,0)),"Check nozzle"))</f>
        <v>0</v>
      </c>
      <c r="E563" s="9"/>
      <c r="F563" s="9"/>
      <c r="G563" s="9"/>
      <c r="H563" s="12">
        <f>IF(OR(E563="",F563=""),"",F563-E563-N(G563))</f>
        <v>0</v>
      </c>
      <c r="I563" s="12">
        <f>IF(D563="","",IFERROR(INDEX(Setup!$B$4:$B$9,MATCH(D563,Setup!$A$4:$A$9,0)),""))</f>
        <v>0</v>
      </c>
      <c r="J563" s="12">
        <f>IF(OR(H563="",I563=""),"",H563*I563)</f>
        <v>0</v>
      </c>
    </row>
    <row r="564" spans="1:10">
      <c r="A564" s="10"/>
      <c r="B564" s="7"/>
      <c r="C564" s="7"/>
      <c r="D564" s="11">
        <f>IF(C564="","",IFERROR(INDEX(Setup!$E$4:$E$23,MATCH(C564,Setup!$D$4:$D$23,0)),"Check nozzle"))</f>
        <v>0</v>
      </c>
      <c r="E564" s="9"/>
      <c r="F564" s="9"/>
      <c r="G564" s="9"/>
      <c r="H564" s="12">
        <f>IF(OR(E564="",F564=""),"",F564-E564-N(G564))</f>
        <v>0</v>
      </c>
      <c r="I564" s="12">
        <f>IF(D564="","",IFERROR(INDEX(Setup!$B$4:$B$9,MATCH(D564,Setup!$A$4:$A$9,0)),""))</f>
        <v>0</v>
      </c>
      <c r="J564" s="12">
        <f>IF(OR(H564="",I564=""),"",H564*I564)</f>
        <v>0</v>
      </c>
    </row>
    <row r="565" spans="1:10">
      <c r="A565" s="10"/>
      <c r="B565" s="7"/>
      <c r="C565" s="7"/>
      <c r="D565" s="11">
        <f>IF(C565="","",IFERROR(INDEX(Setup!$E$4:$E$23,MATCH(C565,Setup!$D$4:$D$23,0)),"Check nozzle"))</f>
        <v>0</v>
      </c>
      <c r="E565" s="9"/>
      <c r="F565" s="9"/>
      <c r="G565" s="9"/>
      <c r="H565" s="12">
        <f>IF(OR(E565="",F565=""),"",F565-E565-N(G565))</f>
        <v>0</v>
      </c>
      <c r="I565" s="12">
        <f>IF(D565="","",IFERROR(INDEX(Setup!$B$4:$B$9,MATCH(D565,Setup!$A$4:$A$9,0)),""))</f>
        <v>0</v>
      </c>
      <c r="J565" s="12">
        <f>IF(OR(H565="",I565=""),"",H565*I565)</f>
        <v>0</v>
      </c>
    </row>
    <row r="566" spans="1:10">
      <c r="A566" s="10"/>
      <c r="B566" s="7"/>
      <c r="C566" s="7"/>
      <c r="D566" s="11">
        <f>IF(C566="","",IFERROR(INDEX(Setup!$E$4:$E$23,MATCH(C566,Setup!$D$4:$D$23,0)),"Check nozzle"))</f>
        <v>0</v>
      </c>
      <c r="E566" s="9"/>
      <c r="F566" s="9"/>
      <c r="G566" s="9"/>
      <c r="H566" s="12">
        <f>IF(OR(E566="",F566=""),"",F566-E566-N(G566))</f>
        <v>0</v>
      </c>
      <c r="I566" s="12">
        <f>IF(D566="","",IFERROR(INDEX(Setup!$B$4:$B$9,MATCH(D566,Setup!$A$4:$A$9,0)),""))</f>
        <v>0</v>
      </c>
      <c r="J566" s="12">
        <f>IF(OR(H566="",I566=""),"",H566*I566)</f>
        <v>0</v>
      </c>
    </row>
    <row r="567" spans="1:10">
      <c r="A567" s="10"/>
      <c r="B567" s="7"/>
      <c r="C567" s="7"/>
      <c r="D567" s="11">
        <f>IF(C567="","",IFERROR(INDEX(Setup!$E$4:$E$23,MATCH(C567,Setup!$D$4:$D$23,0)),"Check nozzle"))</f>
        <v>0</v>
      </c>
      <c r="E567" s="9"/>
      <c r="F567" s="9"/>
      <c r="G567" s="9"/>
      <c r="H567" s="12">
        <f>IF(OR(E567="",F567=""),"",F567-E567-N(G567))</f>
        <v>0</v>
      </c>
      <c r="I567" s="12">
        <f>IF(D567="","",IFERROR(INDEX(Setup!$B$4:$B$9,MATCH(D567,Setup!$A$4:$A$9,0)),""))</f>
        <v>0</v>
      </c>
      <c r="J567" s="12">
        <f>IF(OR(H567="",I567=""),"",H567*I567)</f>
        <v>0</v>
      </c>
    </row>
    <row r="568" spans="1:10">
      <c r="A568" s="10"/>
      <c r="B568" s="7"/>
      <c r="C568" s="7"/>
      <c r="D568" s="11">
        <f>IF(C568="","",IFERROR(INDEX(Setup!$E$4:$E$23,MATCH(C568,Setup!$D$4:$D$23,0)),"Check nozzle"))</f>
        <v>0</v>
      </c>
      <c r="E568" s="9"/>
      <c r="F568" s="9"/>
      <c r="G568" s="9"/>
      <c r="H568" s="12">
        <f>IF(OR(E568="",F568=""),"",F568-E568-N(G568))</f>
        <v>0</v>
      </c>
      <c r="I568" s="12">
        <f>IF(D568="","",IFERROR(INDEX(Setup!$B$4:$B$9,MATCH(D568,Setup!$A$4:$A$9,0)),""))</f>
        <v>0</v>
      </c>
      <c r="J568" s="12">
        <f>IF(OR(H568="",I568=""),"",H568*I568)</f>
        <v>0</v>
      </c>
    </row>
    <row r="569" spans="1:10">
      <c r="A569" s="10"/>
      <c r="B569" s="7"/>
      <c r="C569" s="7"/>
      <c r="D569" s="11">
        <f>IF(C569="","",IFERROR(INDEX(Setup!$E$4:$E$23,MATCH(C569,Setup!$D$4:$D$23,0)),"Check nozzle"))</f>
        <v>0</v>
      </c>
      <c r="E569" s="9"/>
      <c r="F569" s="9"/>
      <c r="G569" s="9"/>
      <c r="H569" s="12">
        <f>IF(OR(E569="",F569=""),"",F569-E569-N(G569))</f>
        <v>0</v>
      </c>
      <c r="I569" s="12">
        <f>IF(D569="","",IFERROR(INDEX(Setup!$B$4:$B$9,MATCH(D569,Setup!$A$4:$A$9,0)),""))</f>
        <v>0</v>
      </c>
      <c r="J569" s="12">
        <f>IF(OR(H569="",I569=""),"",H569*I569)</f>
        <v>0</v>
      </c>
    </row>
    <row r="570" spans="1:10">
      <c r="A570" s="10"/>
      <c r="B570" s="7"/>
      <c r="C570" s="7"/>
      <c r="D570" s="11">
        <f>IF(C570="","",IFERROR(INDEX(Setup!$E$4:$E$23,MATCH(C570,Setup!$D$4:$D$23,0)),"Check nozzle"))</f>
        <v>0</v>
      </c>
      <c r="E570" s="9"/>
      <c r="F570" s="9"/>
      <c r="G570" s="9"/>
      <c r="H570" s="12">
        <f>IF(OR(E570="",F570=""),"",F570-E570-N(G570))</f>
        <v>0</v>
      </c>
      <c r="I570" s="12">
        <f>IF(D570="","",IFERROR(INDEX(Setup!$B$4:$B$9,MATCH(D570,Setup!$A$4:$A$9,0)),""))</f>
        <v>0</v>
      </c>
      <c r="J570" s="12">
        <f>IF(OR(H570="",I570=""),"",H570*I570)</f>
        <v>0</v>
      </c>
    </row>
    <row r="571" spans="1:10">
      <c r="A571" s="10"/>
      <c r="B571" s="7"/>
      <c r="C571" s="7"/>
      <c r="D571" s="11">
        <f>IF(C571="","",IFERROR(INDEX(Setup!$E$4:$E$23,MATCH(C571,Setup!$D$4:$D$23,0)),"Check nozzle"))</f>
        <v>0</v>
      </c>
      <c r="E571" s="9"/>
      <c r="F571" s="9"/>
      <c r="G571" s="9"/>
      <c r="H571" s="12">
        <f>IF(OR(E571="",F571=""),"",F571-E571-N(G571))</f>
        <v>0</v>
      </c>
      <c r="I571" s="12">
        <f>IF(D571="","",IFERROR(INDEX(Setup!$B$4:$B$9,MATCH(D571,Setup!$A$4:$A$9,0)),""))</f>
        <v>0</v>
      </c>
      <c r="J571" s="12">
        <f>IF(OR(H571="",I571=""),"",H571*I571)</f>
        <v>0</v>
      </c>
    </row>
    <row r="572" spans="1:10">
      <c r="A572" s="10"/>
      <c r="B572" s="7"/>
      <c r="C572" s="7"/>
      <c r="D572" s="11">
        <f>IF(C572="","",IFERROR(INDEX(Setup!$E$4:$E$23,MATCH(C572,Setup!$D$4:$D$23,0)),"Check nozzle"))</f>
        <v>0</v>
      </c>
      <c r="E572" s="9"/>
      <c r="F572" s="9"/>
      <c r="G572" s="9"/>
      <c r="H572" s="12">
        <f>IF(OR(E572="",F572=""),"",F572-E572-N(G572))</f>
        <v>0</v>
      </c>
      <c r="I572" s="12">
        <f>IF(D572="","",IFERROR(INDEX(Setup!$B$4:$B$9,MATCH(D572,Setup!$A$4:$A$9,0)),""))</f>
        <v>0</v>
      </c>
      <c r="J572" s="12">
        <f>IF(OR(H572="",I572=""),"",H572*I572)</f>
        <v>0</v>
      </c>
    </row>
    <row r="573" spans="1:10">
      <c r="A573" s="10"/>
      <c r="B573" s="7"/>
      <c r="C573" s="7"/>
      <c r="D573" s="11">
        <f>IF(C573="","",IFERROR(INDEX(Setup!$E$4:$E$23,MATCH(C573,Setup!$D$4:$D$23,0)),"Check nozzle"))</f>
        <v>0</v>
      </c>
      <c r="E573" s="9"/>
      <c r="F573" s="9"/>
      <c r="G573" s="9"/>
      <c r="H573" s="12">
        <f>IF(OR(E573="",F573=""),"",F573-E573-N(G573))</f>
        <v>0</v>
      </c>
      <c r="I573" s="12">
        <f>IF(D573="","",IFERROR(INDEX(Setup!$B$4:$B$9,MATCH(D573,Setup!$A$4:$A$9,0)),""))</f>
        <v>0</v>
      </c>
      <c r="J573" s="12">
        <f>IF(OR(H573="",I573=""),"",H573*I573)</f>
        <v>0</v>
      </c>
    </row>
    <row r="574" spans="1:10">
      <c r="A574" s="10"/>
      <c r="B574" s="7"/>
      <c r="C574" s="7"/>
      <c r="D574" s="11">
        <f>IF(C574="","",IFERROR(INDEX(Setup!$E$4:$E$23,MATCH(C574,Setup!$D$4:$D$23,0)),"Check nozzle"))</f>
        <v>0</v>
      </c>
      <c r="E574" s="9"/>
      <c r="F574" s="9"/>
      <c r="G574" s="9"/>
      <c r="H574" s="12">
        <f>IF(OR(E574="",F574=""),"",F574-E574-N(G574))</f>
        <v>0</v>
      </c>
      <c r="I574" s="12">
        <f>IF(D574="","",IFERROR(INDEX(Setup!$B$4:$B$9,MATCH(D574,Setup!$A$4:$A$9,0)),""))</f>
        <v>0</v>
      </c>
      <c r="J574" s="12">
        <f>IF(OR(H574="",I574=""),"",H574*I574)</f>
        <v>0</v>
      </c>
    </row>
    <row r="575" spans="1:10">
      <c r="A575" s="10"/>
      <c r="B575" s="7"/>
      <c r="C575" s="7"/>
      <c r="D575" s="11">
        <f>IF(C575="","",IFERROR(INDEX(Setup!$E$4:$E$23,MATCH(C575,Setup!$D$4:$D$23,0)),"Check nozzle"))</f>
        <v>0</v>
      </c>
      <c r="E575" s="9"/>
      <c r="F575" s="9"/>
      <c r="G575" s="9"/>
      <c r="H575" s="12">
        <f>IF(OR(E575="",F575=""),"",F575-E575-N(G575))</f>
        <v>0</v>
      </c>
      <c r="I575" s="12">
        <f>IF(D575="","",IFERROR(INDEX(Setup!$B$4:$B$9,MATCH(D575,Setup!$A$4:$A$9,0)),""))</f>
        <v>0</v>
      </c>
      <c r="J575" s="12">
        <f>IF(OR(H575="",I575=""),"",H575*I575)</f>
        <v>0</v>
      </c>
    </row>
    <row r="576" spans="1:10">
      <c r="A576" s="10"/>
      <c r="B576" s="7"/>
      <c r="C576" s="7"/>
      <c r="D576" s="11">
        <f>IF(C576="","",IFERROR(INDEX(Setup!$E$4:$E$23,MATCH(C576,Setup!$D$4:$D$23,0)),"Check nozzle"))</f>
        <v>0</v>
      </c>
      <c r="E576" s="9"/>
      <c r="F576" s="9"/>
      <c r="G576" s="9"/>
      <c r="H576" s="12">
        <f>IF(OR(E576="",F576=""),"",F576-E576-N(G576))</f>
        <v>0</v>
      </c>
      <c r="I576" s="12">
        <f>IF(D576="","",IFERROR(INDEX(Setup!$B$4:$B$9,MATCH(D576,Setup!$A$4:$A$9,0)),""))</f>
        <v>0</v>
      </c>
      <c r="J576" s="12">
        <f>IF(OR(H576="",I576=""),"",H576*I576)</f>
        <v>0</v>
      </c>
    </row>
    <row r="577" spans="1:10">
      <c r="A577" s="10"/>
      <c r="B577" s="7"/>
      <c r="C577" s="7"/>
      <c r="D577" s="11">
        <f>IF(C577="","",IFERROR(INDEX(Setup!$E$4:$E$23,MATCH(C577,Setup!$D$4:$D$23,0)),"Check nozzle"))</f>
        <v>0</v>
      </c>
      <c r="E577" s="9"/>
      <c r="F577" s="9"/>
      <c r="G577" s="9"/>
      <c r="H577" s="12">
        <f>IF(OR(E577="",F577=""),"",F577-E577-N(G577))</f>
        <v>0</v>
      </c>
      <c r="I577" s="12">
        <f>IF(D577="","",IFERROR(INDEX(Setup!$B$4:$B$9,MATCH(D577,Setup!$A$4:$A$9,0)),""))</f>
        <v>0</v>
      </c>
      <c r="J577" s="12">
        <f>IF(OR(H577="",I577=""),"",H577*I577)</f>
        <v>0</v>
      </c>
    </row>
    <row r="578" spans="1:10">
      <c r="A578" s="10"/>
      <c r="B578" s="7"/>
      <c r="C578" s="7"/>
      <c r="D578" s="11">
        <f>IF(C578="","",IFERROR(INDEX(Setup!$E$4:$E$23,MATCH(C578,Setup!$D$4:$D$23,0)),"Check nozzle"))</f>
        <v>0</v>
      </c>
      <c r="E578" s="9"/>
      <c r="F578" s="9"/>
      <c r="G578" s="9"/>
      <c r="H578" s="12">
        <f>IF(OR(E578="",F578=""),"",F578-E578-N(G578))</f>
        <v>0</v>
      </c>
      <c r="I578" s="12">
        <f>IF(D578="","",IFERROR(INDEX(Setup!$B$4:$B$9,MATCH(D578,Setup!$A$4:$A$9,0)),""))</f>
        <v>0</v>
      </c>
      <c r="J578" s="12">
        <f>IF(OR(H578="",I578=""),"",H578*I578)</f>
        <v>0</v>
      </c>
    </row>
    <row r="579" spans="1:10">
      <c r="A579" s="10"/>
      <c r="B579" s="7"/>
      <c r="C579" s="7"/>
      <c r="D579" s="11">
        <f>IF(C579="","",IFERROR(INDEX(Setup!$E$4:$E$23,MATCH(C579,Setup!$D$4:$D$23,0)),"Check nozzle"))</f>
        <v>0</v>
      </c>
      <c r="E579" s="9"/>
      <c r="F579" s="9"/>
      <c r="G579" s="9"/>
      <c r="H579" s="12">
        <f>IF(OR(E579="",F579=""),"",F579-E579-N(G579))</f>
        <v>0</v>
      </c>
      <c r="I579" s="12">
        <f>IF(D579="","",IFERROR(INDEX(Setup!$B$4:$B$9,MATCH(D579,Setup!$A$4:$A$9,0)),""))</f>
        <v>0</v>
      </c>
      <c r="J579" s="12">
        <f>IF(OR(H579="",I579=""),"",H579*I579)</f>
        <v>0</v>
      </c>
    </row>
    <row r="580" spans="1:10">
      <c r="A580" s="10"/>
      <c r="B580" s="7"/>
      <c r="C580" s="7"/>
      <c r="D580" s="11">
        <f>IF(C580="","",IFERROR(INDEX(Setup!$E$4:$E$23,MATCH(C580,Setup!$D$4:$D$23,0)),"Check nozzle"))</f>
        <v>0</v>
      </c>
      <c r="E580" s="9"/>
      <c r="F580" s="9"/>
      <c r="G580" s="9"/>
      <c r="H580" s="12">
        <f>IF(OR(E580="",F580=""),"",F580-E580-N(G580))</f>
        <v>0</v>
      </c>
      <c r="I580" s="12">
        <f>IF(D580="","",IFERROR(INDEX(Setup!$B$4:$B$9,MATCH(D580,Setup!$A$4:$A$9,0)),""))</f>
        <v>0</v>
      </c>
      <c r="J580" s="12">
        <f>IF(OR(H580="",I580=""),"",H580*I580)</f>
        <v>0</v>
      </c>
    </row>
    <row r="581" spans="1:10">
      <c r="A581" s="10"/>
      <c r="B581" s="7"/>
      <c r="C581" s="7"/>
      <c r="D581" s="11">
        <f>IF(C581="","",IFERROR(INDEX(Setup!$E$4:$E$23,MATCH(C581,Setup!$D$4:$D$23,0)),"Check nozzle"))</f>
        <v>0</v>
      </c>
      <c r="E581" s="9"/>
      <c r="F581" s="9"/>
      <c r="G581" s="9"/>
      <c r="H581" s="12">
        <f>IF(OR(E581="",F581=""),"",F581-E581-N(G581))</f>
        <v>0</v>
      </c>
      <c r="I581" s="12">
        <f>IF(D581="","",IFERROR(INDEX(Setup!$B$4:$B$9,MATCH(D581,Setup!$A$4:$A$9,0)),""))</f>
        <v>0</v>
      </c>
      <c r="J581" s="12">
        <f>IF(OR(H581="",I581=""),"",H581*I581)</f>
        <v>0</v>
      </c>
    </row>
    <row r="582" spans="1:10">
      <c r="A582" s="10"/>
      <c r="B582" s="7"/>
      <c r="C582" s="7"/>
      <c r="D582" s="11">
        <f>IF(C582="","",IFERROR(INDEX(Setup!$E$4:$E$23,MATCH(C582,Setup!$D$4:$D$23,0)),"Check nozzle"))</f>
        <v>0</v>
      </c>
      <c r="E582" s="9"/>
      <c r="F582" s="9"/>
      <c r="G582" s="9"/>
      <c r="H582" s="12">
        <f>IF(OR(E582="",F582=""),"",F582-E582-N(G582))</f>
        <v>0</v>
      </c>
      <c r="I582" s="12">
        <f>IF(D582="","",IFERROR(INDEX(Setup!$B$4:$B$9,MATCH(D582,Setup!$A$4:$A$9,0)),""))</f>
        <v>0</v>
      </c>
      <c r="J582" s="12">
        <f>IF(OR(H582="",I582=""),"",H582*I582)</f>
        <v>0</v>
      </c>
    </row>
    <row r="583" spans="1:10">
      <c r="A583" s="10"/>
      <c r="B583" s="7"/>
      <c r="C583" s="7"/>
      <c r="D583" s="11">
        <f>IF(C583="","",IFERROR(INDEX(Setup!$E$4:$E$23,MATCH(C583,Setup!$D$4:$D$23,0)),"Check nozzle"))</f>
        <v>0</v>
      </c>
      <c r="E583" s="9"/>
      <c r="F583" s="9"/>
      <c r="G583" s="9"/>
      <c r="H583" s="12">
        <f>IF(OR(E583="",F583=""),"",F583-E583-N(G583))</f>
        <v>0</v>
      </c>
      <c r="I583" s="12">
        <f>IF(D583="","",IFERROR(INDEX(Setup!$B$4:$B$9,MATCH(D583,Setup!$A$4:$A$9,0)),""))</f>
        <v>0</v>
      </c>
      <c r="J583" s="12">
        <f>IF(OR(H583="",I583=""),"",H583*I583)</f>
        <v>0</v>
      </c>
    </row>
    <row r="584" spans="1:10">
      <c r="A584" s="10"/>
      <c r="B584" s="7"/>
      <c r="C584" s="7"/>
      <c r="D584" s="11">
        <f>IF(C584="","",IFERROR(INDEX(Setup!$E$4:$E$23,MATCH(C584,Setup!$D$4:$D$23,0)),"Check nozzle"))</f>
        <v>0</v>
      </c>
      <c r="E584" s="9"/>
      <c r="F584" s="9"/>
      <c r="G584" s="9"/>
      <c r="H584" s="12">
        <f>IF(OR(E584="",F584=""),"",F584-E584-N(G584))</f>
        <v>0</v>
      </c>
      <c r="I584" s="12">
        <f>IF(D584="","",IFERROR(INDEX(Setup!$B$4:$B$9,MATCH(D584,Setup!$A$4:$A$9,0)),""))</f>
        <v>0</v>
      </c>
      <c r="J584" s="12">
        <f>IF(OR(H584="",I584=""),"",H584*I584)</f>
        <v>0</v>
      </c>
    </row>
    <row r="585" spans="1:10">
      <c r="A585" s="10"/>
      <c r="B585" s="7"/>
      <c r="C585" s="7"/>
      <c r="D585" s="11">
        <f>IF(C585="","",IFERROR(INDEX(Setup!$E$4:$E$23,MATCH(C585,Setup!$D$4:$D$23,0)),"Check nozzle"))</f>
        <v>0</v>
      </c>
      <c r="E585" s="9"/>
      <c r="F585" s="9"/>
      <c r="G585" s="9"/>
      <c r="H585" s="12">
        <f>IF(OR(E585="",F585=""),"",F585-E585-N(G585))</f>
        <v>0</v>
      </c>
      <c r="I585" s="12">
        <f>IF(D585="","",IFERROR(INDEX(Setup!$B$4:$B$9,MATCH(D585,Setup!$A$4:$A$9,0)),""))</f>
        <v>0</v>
      </c>
      <c r="J585" s="12">
        <f>IF(OR(H585="",I585=""),"",H585*I585)</f>
        <v>0</v>
      </c>
    </row>
    <row r="586" spans="1:10">
      <c r="A586" s="10"/>
      <c r="B586" s="7"/>
      <c r="C586" s="7"/>
      <c r="D586" s="11">
        <f>IF(C586="","",IFERROR(INDEX(Setup!$E$4:$E$23,MATCH(C586,Setup!$D$4:$D$23,0)),"Check nozzle"))</f>
        <v>0</v>
      </c>
      <c r="E586" s="9"/>
      <c r="F586" s="9"/>
      <c r="G586" s="9"/>
      <c r="H586" s="12">
        <f>IF(OR(E586="",F586=""),"",F586-E586-N(G586))</f>
        <v>0</v>
      </c>
      <c r="I586" s="12">
        <f>IF(D586="","",IFERROR(INDEX(Setup!$B$4:$B$9,MATCH(D586,Setup!$A$4:$A$9,0)),""))</f>
        <v>0</v>
      </c>
      <c r="J586" s="12">
        <f>IF(OR(H586="",I586=""),"",H586*I586)</f>
        <v>0</v>
      </c>
    </row>
    <row r="587" spans="1:10">
      <c r="A587" s="10"/>
      <c r="B587" s="7"/>
      <c r="C587" s="7"/>
      <c r="D587" s="11">
        <f>IF(C587="","",IFERROR(INDEX(Setup!$E$4:$E$23,MATCH(C587,Setup!$D$4:$D$23,0)),"Check nozzle"))</f>
        <v>0</v>
      </c>
      <c r="E587" s="9"/>
      <c r="F587" s="9"/>
      <c r="G587" s="9"/>
      <c r="H587" s="12">
        <f>IF(OR(E587="",F587=""),"",F587-E587-N(G587))</f>
        <v>0</v>
      </c>
      <c r="I587" s="12">
        <f>IF(D587="","",IFERROR(INDEX(Setup!$B$4:$B$9,MATCH(D587,Setup!$A$4:$A$9,0)),""))</f>
        <v>0</v>
      </c>
      <c r="J587" s="12">
        <f>IF(OR(H587="",I587=""),"",H587*I587)</f>
        <v>0</v>
      </c>
    </row>
    <row r="588" spans="1:10">
      <c r="A588" s="10"/>
      <c r="B588" s="7"/>
      <c r="C588" s="7"/>
      <c r="D588" s="11">
        <f>IF(C588="","",IFERROR(INDEX(Setup!$E$4:$E$23,MATCH(C588,Setup!$D$4:$D$23,0)),"Check nozzle"))</f>
        <v>0</v>
      </c>
      <c r="E588" s="9"/>
      <c r="F588" s="9"/>
      <c r="G588" s="9"/>
      <c r="H588" s="12">
        <f>IF(OR(E588="",F588=""),"",F588-E588-N(G588))</f>
        <v>0</v>
      </c>
      <c r="I588" s="12">
        <f>IF(D588="","",IFERROR(INDEX(Setup!$B$4:$B$9,MATCH(D588,Setup!$A$4:$A$9,0)),""))</f>
        <v>0</v>
      </c>
      <c r="J588" s="12">
        <f>IF(OR(H588="",I588=""),"",H588*I588)</f>
        <v>0</v>
      </c>
    </row>
    <row r="589" spans="1:10">
      <c r="A589" s="10"/>
      <c r="B589" s="7"/>
      <c r="C589" s="7"/>
      <c r="D589" s="11">
        <f>IF(C589="","",IFERROR(INDEX(Setup!$E$4:$E$23,MATCH(C589,Setup!$D$4:$D$23,0)),"Check nozzle"))</f>
        <v>0</v>
      </c>
      <c r="E589" s="9"/>
      <c r="F589" s="9"/>
      <c r="G589" s="9"/>
      <c r="H589" s="12">
        <f>IF(OR(E589="",F589=""),"",F589-E589-N(G589))</f>
        <v>0</v>
      </c>
      <c r="I589" s="12">
        <f>IF(D589="","",IFERROR(INDEX(Setup!$B$4:$B$9,MATCH(D589,Setup!$A$4:$A$9,0)),""))</f>
        <v>0</v>
      </c>
      <c r="J589" s="12">
        <f>IF(OR(H589="",I589=""),"",H589*I589)</f>
        <v>0</v>
      </c>
    </row>
    <row r="590" spans="1:10">
      <c r="A590" s="10"/>
      <c r="B590" s="7"/>
      <c r="C590" s="7"/>
      <c r="D590" s="11">
        <f>IF(C590="","",IFERROR(INDEX(Setup!$E$4:$E$23,MATCH(C590,Setup!$D$4:$D$23,0)),"Check nozzle"))</f>
        <v>0</v>
      </c>
      <c r="E590" s="9"/>
      <c r="F590" s="9"/>
      <c r="G590" s="9"/>
      <c r="H590" s="12">
        <f>IF(OR(E590="",F590=""),"",F590-E590-N(G590))</f>
        <v>0</v>
      </c>
      <c r="I590" s="12">
        <f>IF(D590="","",IFERROR(INDEX(Setup!$B$4:$B$9,MATCH(D590,Setup!$A$4:$A$9,0)),""))</f>
        <v>0</v>
      </c>
      <c r="J590" s="12">
        <f>IF(OR(H590="",I590=""),"",H590*I590)</f>
        <v>0</v>
      </c>
    </row>
    <row r="591" spans="1:10">
      <c r="A591" s="10"/>
      <c r="B591" s="7"/>
      <c r="C591" s="7"/>
      <c r="D591" s="11">
        <f>IF(C591="","",IFERROR(INDEX(Setup!$E$4:$E$23,MATCH(C591,Setup!$D$4:$D$23,0)),"Check nozzle"))</f>
        <v>0</v>
      </c>
      <c r="E591" s="9"/>
      <c r="F591" s="9"/>
      <c r="G591" s="9"/>
      <c r="H591" s="12">
        <f>IF(OR(E591="",F591=""),"",F591-E591-N(G591))</f>
        <v>0</v>
      </c>
      <c r="I591" s="12">
        <f>IF(D591="","",IFERROR(INDEX(Setup!$B$4:$B$9,MATCH(D591,Setup!$A$4:$A$9,0)),""))</f>
        <v>0</v>
      </c>
      <c r="J591" s="12">
        <f>IF(OR(H591="",I591=""),"",H591*I591)</f>
        <v>0</v>
      </c>
    </row>
    <row r="592" spans="1:10">
      <c r="A592" s="10"/>
      <c r="B592" s="7"/>
      <c r="C592" s="7"/>
      <c r="D592" s="11">
        <f>IF(C592="","",IFERROR(INDEX(Setup!$E$4:$E$23,MATCH(C592,Setup!$D$4:$D$23,0)),"Check nozzle"))</f>
        <v>0</v>
      </c>
      <c r="E592" s="9"/>
      <c r="F592" s="9"/>
      <c r="G592" s="9"/>
      <c r="H592" s="12">
        <f>IF(OR(E592="",F592=""),"",F592-E592-N(G592))</f>
        <v>0</v>
      </c>
      <c r="I592" s="12">
        <f>IF(D592="","",IFERROR(INDEX(Setup!$B$4:$B$9,MATCH(D592,Setup!$A$4:$A$9,0)),""))</f>
        <v>0</v>
      </c>
      <c r="J592" s="12">
        <f>IF(OR(H592="",I592=""),"",H592*I592)</f>
        <v>0</v>
      </c>
    </row>
    <row r="593" spans="1:10">
      <c r="A593" s="10"/>
      <c r="B593" s="7"/>
      <c r="C593" s="7"/>
      <c r="D593" s="11">
        <f>IF(C593="","",IFERROR(INDEX(Setup!$E$4:$E$23,MATCH(C593,Setup!$D$4:$D$23,0)),"Check nozzle"))</f>
        <v>0</v>
      </c>
      <c r="E593" s="9"/>
      <c r="F593" s="9"/>
      <c r="G593" s="9"/>
      <c r="H593" s="12">
        <f>IF(OR(E593="",F593=""),"",F593-E593-N(G593))</f>
        <v>0</v>
      </c>
      <c r="I593" s="12">
        <f>IF(D593="","",IFERROR(INDEX(Setup!$B$4:$B$9,MATCH(D593,Setup!$A$4:$A$9,0)),""))</f>
        <v>0</v>
      </c>
      <c r="J593" s="12">
        <f>IF(OR(H593="",I593=""),"",H593*I593)</f>
        <v>0</v>
      </c>
    </row>
    <row r="594" spans="1:10">
      <c r="A594" s="10"/>
      <c r="B594" s="7"/>
      <c r="C594" s="7"/>
      <c r="D594" s="11">
        <f>IF(C594="","",IFERROR(INDEX(Setup!$E$4:$E$23,MATCH(C594,Setup!$D$4:$D$23,0)),"Check nozzle"))</f>
        <v>0</v>
      </c>
      <c r="E594" s="9"/>
      <c r="F594" s="9"/>
      <c r="G594" s="9"/>
      <c r="H594" s="12">
        <f>IF(OR(E594="",F594=""),"",F594-E594-N(G594))</f>
        <v>0</v>
      </c>
      <c r="I594" s="12">
        <f>IF(D594="","",IFERROR(INDEX(Setup!$B$4:$B$9,MATCH(D594,Setup!$A$4:$A$9,0)),""))</f>
        <v>0</v>
      </c>
      <c r="J594" s="12">
        <f>IF(OR(H594="",I594=""),"",H594*I594)</f>
        <v>0</v>
      </c>
    </row>
    <row r="595" spans="1:10">
      <c r="A595" s="10"/>
      <c r="B595" s="7"/>
      <c r="C595" s="7"/>
      <c r="D595" s="11">
        <f>IF(C595="","",IFERROR(INDEX(Setup!$E$4:$E$23,MATCH(C595,Setup!$D$4:$D$23,0)),"Check nozzle"))</f>
        <v>0</v>
      </c>
      <c r="E595" s="9"/>
      <c r="F595" s="9"/>
      <c r="G595" s="9"/>
      <c r="H595" s="12">
        <f>IF(OR(E595="",F595=""),"",F595-E595-N(G595))</f>
        <v>0</v>
      </c>
      <c r="I595" s="12">
        <f>IF(D595="","",IFERROR(INDEX(Setup!$B$4:$B$9,MATCH(D595,Setup!$A$4:$A$9,0)),""))</f>
        <v>0</v>
      </c>
      <c r="J595" s="12">
        <f>IF(OR(H595="",I595=""),"",H595*I595)</f>
        <v>0</v>
      </c>
    </row>
    <row r="596" spans="1:10">
      <c r="A596" s="10"/>
      <c r="B596" s="7"/>
      <c r="C596" s="7"/>
      <c r="D596" s="11">
        <f>IF(C596="","",IFERROR(INDEX(Setup!$E$4:$E$23,MATCH(C596,Setup!$D$4:$D$23,0)),"Check nozzle"))</f>
        <v>0</v>
      </c>
      <c r="E596" s="9"/>
      <c r="F596" s="9"/>
      <c r="G596" s="9"/>
      <c r="H596" s="12">
        <f>IF(OR(E596="",F596=""),"",F596-E596-N(G596))</f>
        <v>0</v>
      </c>
      <c r="I596" s="12">
        <f>IF(D596="","",IFERROR(INDEX(Setup!$B$4:$B$9,MATCH(D596,Setup!$A$4:$A$9,0)),""))</f>
        <v>0</v>
      </c>
      <c r="J596" s="12">
        <f>IF(OR(H596="",I596=""),"",H596*I596)</f>
        <v>0</v>
      </c>
    </row>
    <row r="597" spans="1:10">
      <c r="A597" s="10"/>
      <c r="B597" s="7"/>
      <c r="C597" s="7"/>
      <c r="D597" s="11">
        <f>IF(C597="","",IFERROR(INDEX(Setup!$E$4:$E$23,MATCH(C597,Setup!$D$4:$D$23,0)),"Check nozzle"))</f>
        <v>0</v>
      </c>
      <c r="E597" s="9"/>
      <c r="F597" s="9"/>
      <c r="G597" s="9"/>
      <c r="H597" s="12">
        <f>IF(OR(E597="",F597=""),"",F597-E597-N(G597))</f>
        <v>0</v>
      </c>
      <c r="I597" s="12">
        <f>IF(D597="","",IFERROR(INDEX(Setup!$B$4:$B$9,MATCH(D597,Setup!$A$4:$A$9,0)),""))</f>
        <v>0</v>
      </c>
      <c r="J597" s="12">
        <f>IF(OR(H597="",I597=""),"",H597*I597)</f>
        <v>0</v>
      </c>
    </row>
    <row r="598" spans="1:10">
      <c r="A598" s="10"/>
      <c r="B598" s="7"/>
      <c r="C598" s="7"/>
      <c r="D598" s="11">
        <f>IF(C598="","",IFERROR(INDEX(Setup!$E$4:$E$23,MATCH(C598,Setup!$D$4:$D$23,0)),"Check nozzle"))</f>
        <v>0</v>
      </c>
      <c r="E598" s="9"/>
      <c r="F598" s="9"/>
      <c r="G598" s="9"/>
      <c r="H598" s="12">
        <f>IF(OR(E598="",F598=""),"",F598-E598-N(G598))</f>
        <v>0</v>
      </c>
      <c r="I598" s="12">
        <f>IF(D598="","",IFERROR(INDEX(Setup!$B$4:$B$9,MATCH(D598,Setup!$A$4:$A$9,0)),""))</f>
        <v>0</v>
      </c>
      <c r="J598" s="12">
        <f>IF(OR(H598="",I598=""),"",H598*I598)</f>
        <v>0</v>
      </c>
    </row>
    <row r="599" spans="1:10">
      <c r="A599" s="10"/>
      <c r="B599" s="7"/>
      <c r="C599" s="7"/>
      <c r="D599" s="11">
        <f>IF(C599="","",IFERROR(INDEX(Setup!$E$4:$E$23,MATCH(C599,Setup!$D$4:$D$23,0)),"Check nozzle"))</f>
        <v>0</v>
      </c>
      <c r="E599" s="9"/>
      <c r="F599" s="9"/>
      <c r="G599" s="9"/>
      <c r="H599" s="12">
        <f>IF(OR(E599="",F599=""),"",F599-E599-N(G599))</f>
        <v>0</v>
      </c>
      <c r="I599" s="12">
        <f>IF(D599="","",IFERROR(INDEX(Setup!$B$4:$B$9,MATCH(D599,Setup!$A$4:$A$9,0)),""))</f>
        <v>0</v>
      </c>
      <c r="J599" s="12">
        <f>IF(OR(H599="",I599=""),"",H599*I599)</f>
        <v>0</v>
      </c>
    </row>
    <row r="600" spans="1:10">
      <c r="A600" s="10"/>
      <c r="B600" s="7"/>
      <c r="C600" s="7"/>
      <c r="D600" s="11">
        <f>IF(C600="","",IFERROR(INDEX(Setup!$E$4:$E$23,MATCH(C600,Setup!$D$4:$D$23,0)),"Check nozzle"))</f>
        <v>0</v>
      </c>
      <c r="E600" s="9"/>
      <c r="F600" s="9"/>
      <c r="G600" s="9"/>
      <c r="H600" s="12">
        <f>IF(OR(E600="",F600=""),"",F600-E600-N(G600))</f>
        <v>0</v>
      </c>
      <c r="I600" s="12">
        <f>IF(D600="","",IFERROR(INDEX(Setup!$B$4:$B$9,MATCH(D600,Setup!$A$4:$A$9,0)),""))</f>
        <v>0</v>
      </c>
      <c r="J600" s="12">
        <f>IF(OR(H600="",I600=""),"",H600*I600)</f>
        <v>0</v>
      </c>
    </row>
    <row r="601" spans="1:10">
      <c r="A601" s="10"/>
      <c r="B601" s="7"/>
      <c r="C601" s="7"/>
      <c r="D601" s="11">
        <f>IF(C601="","",IFERROR(INDEX(Setup!$E$4:$E$23,MATCH(C601,Setup!$D$4:$D$23,0)),"Check nozzle"))</f>
        <v>0</v>
      </c>
      <c r="E601" s="9"/>
      <c r="F601" s="9"/>
      <c r="G601" s="9"/>
      <c r="H601" s="12">
        <f>IF(OR(E601="",F601=""),"",F601-E601-N(G601))</f>
        <v>0</v>
      </c>
      <c r="I601" s="12">
        <f>IF(D601="","",IFERROR(INDEX(Setup!$B$4:$B$9,MATCH(D601,Setup!$A$4:$A$9,0)),""))</f>
        <v>0</v>
      </c>
      <c r="J601" s="12">
        <f>IF(OR(H601="",I601=""),"",H601*I601)</f>
        <v>0</v>
      </c>
    </row>
  </sheetData>
  <autoFilter ref="A1:J601"/>
  <conditionalFormatting sqref="H2:H601">
    <cfRule type="cellIs" dxfId="0" priority="1" operator="lessThan">
      <formula>0</formula>
    </cfRule>
  </conditionalFormatting>
  <dataValidations count="2">
    <dataValidation type="list" allowBlank="1" showInputMessage="1" showErrorMessage="1" sqref="B2:B601">
      <formula1>"Morning,Evening,Night,Full day"</formula1>
    </dataValidation>
    <dataValidation type="list" allowBlank="1" showInputMessage="1" showErrorMessage="1" sqref="C2:C601">
      <formula1>Nozzles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0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3.7109375" customWidth="1"/>
    <col min="3" max="4" width="14.7109375" customWidth="1"/>
    <col min="5" max="5" width="15.7109375" customWidth="1"/>
    <col min="6" max="7" width="14.7109375" customWidth="1"/>
    <col min="8" max="8" width="13.7109375" customWidth="1"/>
    <col min="9" max="9" width="11.7109375" customWidth="1"/>
    <col min="10" max="10" width="15.7109375" customWidth="1"/>
    <col min="11" max="11" width="22.7109375" customWidth="1"/>
  </cols>
  <sheetData>
    <row r="1" spans="1:11" ht="44" customHeight="1">
      <c r="A1" s="8" t="s">
        <v>24</v>
      </c>
      <c r="B1" s="8" t="s">
        <v>13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  <c r="K1" s="8" t="s">
        <v>41</v>
      </c>
    </row>
    <row r="2" spans="1:11">
      <c r="A2" s="10">
        <v>46296</v>
      </c>
      <c r="B2" s="7" t="s">
        <v>15</v>
      </c>
      <c r="C2" s="9">
        <v>18500</v>
      </c>
      <c r="D2" s="9">
        <v>0</v>
      </c>
      <c r="E2" s="12">
        <f>IF(OR(A2="",B2=""),"",SUMIFS('Daily Readings'!$H:$H,'Daily Readings'!$A:$A,A2,'Daily Readings'!$D:$D,B2))</f>
        <v>0</v>
      </c>
      <c r="F2" s="12">
        <f>IF(C2="","",C2+N(D2)-N(E2))</f>
        <v>0</v>
      </c>
      <c r="G2" s="9">
        <v>16700</v>
      </c>
      <c r="H2" s="12">
        <f>IF(OR(F2="",G2=""),"",G2-F2)</f>
        <v>0</v>
      </c>
      <c r="I2" s="13">
        <f>IF(OR(H2="",N(F2)=0),"",H2/F2)</f>
        <v>0</v>
      </c>
      <c r="J2" s="12">
        <f>IF(H2="","",H2*IFERROR(INDEX(Setup!$B$4:$B$9,MATCH(B2,Setup!$A$4:$A$9,0)),0))</f>
        <v>0</v>
      </c>
      <c r="K2" s="11">
        <f>IF(I2="","",IF(AND(ABS(I2)&gt;0.01,ABS(H2)&gt;=50),IF(H2&lt;0,"Loss - check","Gain - check"),"OK"))</f>
        <v>0</v>
      </c>
    </row>
    <row r="3" spans="1:11">
      <c r="A3" s="10">
        <v>46296</v>
      </c>
      <c r="B3" s="7" t="s">
        <v>16</v>
      </c>
      <c r="C3" s="9">
        <v>6200</v>
      </c>
      <c r="D3" s="9">
        <v>0</v>
      </c>
      <c r="E3" s="12">
        <f>IF(OR(A3="",B3=""),"",SUMIFS('Daily Readings'!$H:$H,'Daily Readings'!$A:$A,A3,'Daily Readings'!$D:$D,B3))</f>
        <v>0</v>
      </c>
      <c r="F3" s="12">
        <f>IF(C3="","",C3+N(D3)-N(E3))</f>
        <v>0</v>
      </c>
      <c r="G3" s="9">
        <v>5918</v>
      </c>
      <c r="H3" s="12">
        <f>IF(OR(F3="",G3=""),"",G3-F3)</f>
        <v>0</v>
      </c>
      <c r="I3" s="13">
        <f>IF(OR(H3="",N(F3)=0),"",H3/F3)</f>
        <v>0</v>
      </c>
      <c r="J3" s="12">
        <f>IF(H3="","",H3*IFERROR(INDEX(Setup!$B$4:$B$9,MATCH(B3,Setup!$A$4:$A$9,0)),0))</f>
        <v>0</v>
      </c>
      <c r="K3" s="11">
        <f>IF(I3="","",IF(AND(ABS(I3)&gt;0.01,ABS(H3)&gt;=50),IF(H3&lt;0,"Loss - check","Gain - check"),"OK"))</f>
        <v>0</v>
      </c>
    </row>
    <row r="4" spans="1:11">
      <c r="A4" s="10">
        <v>46296</v>
      </c>
      <c r="B4" s="7" t="s">
        <v>17</v>
      </c>
      <c r="C4" s="9">
        <v>22400</v>
      </c>
      <c r="D4" s="9">
        <v>10000</v>
      </c>
      <c r="E4" s="12">
        <f>IF(OR(A4="",B4=""),"",SUMIFS('Daily Readings'!$H:$H,'Daily Readings'!$A:$A,A4,'Daily Readings'!$D:$D,B4))</f>
        <v>0</v>
      </c>
      <c r="F4" s="12">
        <f>IF(C4="","",C4+N(D4)-N(E4))</f>
        <v>0</v>
      </c>
      <c r="G4" s="9">
        <v>30270</v>
      </c>
      <c r="H4" s="12">
        <f>IF(OR(F4="",G4=""),"",G4-F4)</f>
        <v>0</v>
      </c>
      <c r="I4" s="13">
        <f>IF(OR(H4="",N(F4)=0),"",H4/F4)</f>
        <v>0</v>
      </c>
      <c r="J4" s="12">
        <f>IF(H4="","",H4*IFERROR(INDEX(Setup!$B$4:$B$9,MATCH(B4,Setup!$A$4:$A$9,0)),0))</f>
        <v>0</v>
      </c>
      <c r="K4" s="11">
        <f>IF(I4="","",IF(AND(ABS(I4)&gt;0.01,ABS(H4)&gt;=50),IF(H4&lt;0,"Loss - check","Gain - check"),"OK"))</f>
        <v>0</v>
      </c>
    </row>
    <row r="5" spans="1:11">
      <c r="A5" s="10"/>
      <c r="B5" s="7"/>
      <c r="C5" s="9"/>
      <c r="D5" s="9"/>
      <c r="E5" s="12">
        <f>IF(OR(A5="",B5=""),"",SUMIFS('Daily Readings'!$H:$H,'Daily Readings'!$A:$A,A5,'Daily Readings'!$D:$D,B5))</f>
        <v>0</v>
      </c>
      <c r="F5" s="12">
        <f>IF(C5="","",C5+N(D5)-N(E5))</f>
        <v>0</v>
      </c>
      <c r="G5" s="9"/>
      <c r="H5" s="12">
        <f>IF(OR(F5="",G5=""),"",G5-F5)</f>
        <v>0</v>
      </c>
      <c r="I5" s="13">
        <f>IF(OR(H5="",N(F5)=0),"",H5/F5)</f>
        <v>0</v>
      </c>
      <c r="J5" s="12">
        <f>IF(H5="","",H5*IFERROR(INDEX(Setup!$B$4:$B$9,MATCH(B5,Setup!$A$4:$A$9,0)),0))</f>
        <v>0</v>
      </c>
      <c r="K5" s="11">
        <f>IF(I5="","",IF(AND(ABS(I5)&gt;0.01,ABS(H5)&gt;=50),IF(H5&lt;0,"Loss - check","Gain - check"),"OK"))</f>
        <v>0</v>
      </c>
    </row>
    <row r="6" spans="1:11">
      <c r="A6" s="10"/>
      <c r="B6" s="7"/>
      <c r="C6" s="9"/>
      <c r="D6" s="9"/>
      <c r="E6" s="12">
        <f>IF(OR(A6="",B6=""),"",SUMIFS('Daily Readings'!$H:$H,'Daily Readings'!$A:$A,A6,'Daily Readings'!$D:$D,B6))</f>
        <v>0</v>
      </c>
      <c r="F6" s="12">
        <f>IF(C6="","",C6+N(D6)-N(E6))</f>
        <v>0</v>
      </c>
      <c r="G6" s="9"/>
      <c r="H6" s="12">
        <f>IF(OR(F6="",G6=""),"",G6-F6)</f>
        <v>0</v>
      </c>
      <c r="I6" s="13">
        <f>IF(OR(H6="",N(F6)=0),"",H6/F6)</f>
        <v>0</v>
      </c>
      <c r="J6" s="12">
        <f>IF(H6="","",H6*IFERROR(INDEX(Setup!$B$4:$B$9,MATCH(B6,Setup!$A$4:$A$9,0)),0))</f>
        <v>0</v>
      </c>
      <c r="K6" s="11">
        <f>IF(I6="","",IF(AND(ABS(I6)&gt;0.01,ABS(H6)&gt;=50),IF(H6&lt;0,"Loss - check","Gain - check"),"OK"))</f>
        <v>0</v>
      </c>
    </row>
    <row r="7" spans="1:11">
      <c r="A7" s="10"/>
      <c r="B7" s="7"/>
      <c r="C7" s="9"/>
      <c r="D7" s="9"/>
      <c r="E7" s="12">
        <f>IF(OR(A7="",B7=""),"",SUMIFS('Daily Readings'!$H:$H,'Daily Readings'!$A:$A,A7,'Daily Readings'!$D:$D,B7))</f>
        <v>0</v>
      </c>
      <c r="F7" s="12">
        <f>IF(C7="","",C7+N(D7)-N(E7))</f>
        <v>0</v>
      </c>
      <c r="G7" s="9"/>
      <c r="H7" s="12">
        <f>IF(OR(F7="",G7=""),"",G7-F7)</f>
        <v>0</v>
      </c>
      <c r="I7" s="13">
        <f>IF(OR(H7="",N(F7)=0),"",H7/F7)</f>
        <v>0</v>
      </c>
      <c r="J7" s="12">
        <f>IF(H7="","",H7*IFERROR(INDEX(Setup!$B$4:$B$9,MATCH(B7,Setup!$A$4:$A$9,0)),0))</f>
        <v>0</v>
      </c>
      <c r="K7" s="11">
        <f>IF(I7="","",IF(AND(ABS(I7)&gt;0.01,ABS(H7)&gt;=50),IF(H7&lt;0,"Loss - check","Gain - check"),"OK"))</f>
        <v>0</v>
      </c>
    </row>
    <row r="8" spans="1:11">
      <c r="A8" s="10"/>
      <c r="B8" s="7"/>
      <c r="C8" s="9"/>
      <c r="D8" s="9"/>
      <c r="E8" s="12">
        <f>IF(OR(A8="",B8=""),"",SUMIFS('Daily Readings'!$H:$H,'Daily Readings'!$A:$A,A8,'Daily Readings'!$D:$D,B8))</f>
        <v>0</v>
      </c>
      <c r="F8" s="12">
        <f>IF(C8="","",C8+N(D8)-N(E8))</f>
        <v>0</v>
      </c>
      <c r="G8" s="9"/>
      <c r="H8" s="12">
        <f>IF(OR(F8="",G8=""),"",G8-F8)</f>
        <v>0</v>
      </c>
      <c r="I8" s="13">
        <f>IF(OR(H8="",N(F8)=0),"",H8/F8)</f>
        <v>0</v>
      </c>
      <c r="J8" s="12">
        <f>IF(H8="","",H8*IFERROR(INDEX(Setup!$B$4:$B$9,MATCH(B8,Setup!$A$4:$A$9,0)),0))</f>
        <v>0</v>
      </c>
      <c r="K8" s="11">
        <f>IF(I8="","",IF(AND(ABS(I8)&gt;0.01,ABS(H8)&gt;=50),IF(H8&lt;0,"Loss - check","Gain - check"),"OK"))</f>
        <v>0</v>
      </c>
    </row>
    <row r="9" spans="1:11">
      <c r="A9" s="10"/>
      <c r="B9" s="7"/>
      <c r="C9" s="9"/>
      <c r="D9" s="9"/>
      <c r="E9" s="12">
        <f>IF(OR(A9="",B9=""),"",SUMIFS('Daily Readings'!$H:$H,'Daily Readings'!$A:$A,A9,'Daily Readings'!$D:$D,B9))</f>
        <v>0</v>
      </c>
      <c r="F9" s="12">
        <f>IF(C9="","",C9+N(D9)-N(E9))</f>
        <v>0</v>
      </c>
      <c r="G9" s="9"/>
      <c r="H9" s="12">
        <f>IF(OR(F9="",G9=""),"",G9-F9)</f>
        <v>0</v>
      </c>
      <c r="I9" s="13">
        <f>IF(OR(H9="",N(F9)=0),"",H9/F9)</f>
        <v>0</v>
      </c>
      <c r="J9" s="12">
        <f>IF(H9="","",H9*IFERROR(INDEX(Setup!$B$4:$B$9,MATCH(B9,Setup!$A$4:$A$9,0)),0))</f>
        <v>0</v>
      </c>
      <c r="K9" s="11">
        <f>IF(I9="","",IF(AND(ABS(I9)&gt;0.01,ABS(H9)&gt;=50),IF(H9&lt;0,"Loss - check","Gain - check"),"OK"))</f>
        <v>0</v>
      </c>
    </row>
    <row r="10" spans="1:11">
      <c r="A10" s="10"/>
      <c r="B10" s="7"/>
      <c r="C10" s="9"/>
      <c r="D10" s="9"/>
      <c r="E10" s="12">
        <f>IF(OR(A10="",B10=""),"",SUMIFS('Daily Readings'!$H:$H,'Daily Readings'!$A:$A,A10,'Daily Readings'!$D:$D,B10))</f>
        <v>0</v>
      </c>
      <c r="F10" s="12">
        <f>IF(C10="","",C10+N(D10)-N(E10))</f>
        <v>0</v>
      </c>
      <c r="G10" s="9"/>
      <c r="H10" s="12">
        <f>IF(OR(F10="",G10=""),"",G10-F10)</f>
        <v>0</v>
      </c>
      <c r="I10" s="13">
        <f>IF(OR(H10="",N(F10)=0),"",H10/F10)</f>
        <v>0</v>
      </c>
      <c r="J10" s="12">
        <f>IF(H10="","",H10*IFERROR(INDEX(Setup!$B$4:$B$9,MATCH(B10,Setup!$A$4:$A$9,0)),0))</f>
        <v>0</v>
      </c>
      <c r="K10" s="11">
        <f>IF(I10="","",IF(AND(ABS(I10)&gt;0.01,ABS(H10)&gt;=50),IF(H10&lt;0,"Loss - check","Gain - check"),"OK"))</f>
        <v>0</v>
      </c>
    </row>
    <row r="11" spans="1:11">
      <c r="A11" s="10"/>
      <c r="B11" s="7"/>
      <c r="C11" s="9"/>
      <c r="D11" s="9"/>
      <c r="E11" s="12">
        <f>IF(OR(A11="",B11=""),"",SUMIFS('Daily Readings'!$H:$H,'Daily Readings'!$A:$A,A11,'Daily Readings'!$D:$D,B11))</f>
        <v>0</v>
      </c>
      <c r="F11" s="12">
        <f>IF(C11="","",C11+N(D11)-N(E11))</f>
        <v>0</v>
      </c>
      <c r="G11" s="9"/>
      <c r="H11" s="12">
        <f>IF(OR(F11="",G11=""),"",G11-F11)</f>
        <v>0</v>
      </c>
      <c r="I11" s="13">
        <f>IF(OR(H11="",N(F11)=0),"",H11/F11)</f>
        <v>0</v>
      </c>
      <c r="J11" s="12">
        <f>IF(H11="","",H11*IFERROR(INDEX(Setup!$B$4:$B$9,MATCH(B11,Setup!$A$4:$A$9,0)),0))</f>
        <v>0</v>
      </c>
      <c r="K11" s="11">
        <f>IF(I11="","",IF(AND(ABS(I11)&gt;0.01,ABS(H11)&gt;=50),IF(H11&lt;0,"Loss - check","Gain - check"),"OK"))</f>
        <v>0</v>
      </c>
    </row>
    <row r="12" spans="1:11">
      <c r="A12" s="10"/>
      <c r="B12" s="7"/>
      <c r="C12" s="9"/>
      <c r="D12" s="9"/>
      <c r="E12" s="12">
        <f>IF(OR(A12="",B12=""),"",SUMIFS('Daily Readings'!$H:$H,'Daily Readings'!$A:$A,A12,'Daily Readings'!$D:$D,B12))</f>
        <v>0</v>
      </c>
      <c r="F12" s="12">
        <f>IF(C12="","",C12+N(D12)-N(E12))</f>
        <v>0</v>
      </c>
      <c r="G12" s="9"/>
      <c r="H12" s="12">
        <f>IF(OR(F12="",G12=""),"",G12-F12)</f>
        <v>0</v>
      </c>
      <c r="I12" s="13">
        <f>IF(OR(H12="",N(F12)=0),"",H12/F12)</f>
        <v>0</v>
      </c>
      <c r="J12" s="12">
        <f>IF(H12="","",H12*IFERROR(INDEX(Setup!$B$4:$B$9,MATCH(B12,Setup!$A$4:$A$9,0)),0))</f>
        <v>0</v>
      </c>
      <c r="K12" s="11">
        <f>IF(I12="","",IF(AND(ABS(I12)&gt;0.01,ABS(H12)&gt;=50),IF(H12&lt;0,"Loss - check","Gain - check"),"OK"))</f>
        <v>0</v>
      </c>
    </row>
    <row r="13" spans="1:11">
      <c r="A13" s="10"/>
      <c r="B13" s="7"/>
      <c r="C13" s="9"/>
      <c r="D13" s="9"/>
      <c r="E13" s="12">
        <f>IF(OR(A13="",B13=""),"",SUMIFS('Daily Readings'!$H:$H,'Daily Readings'!$A:$A,A13,'Daily Readings'!$D:$D,B13))</f>
        <v>0</v>
      </c>
      <c r="F13" s="12">
        <f>IF(C13="","",C13+N(D13)-N(E13))</f>
        <v>0</v>
      </c>
      <c r="G13" s="9"/>
      <c r="H13" s="12">
        <f>IF(OR(F13="",G13=""),"",G13-F13)</f>
        <v>0</v>
      </c>
      <c r="I13" s="13">
        <f>IF(OR(H13="",N(F13)=0),"",H13/F13)</f>
        <v>0</v>
      </c>
      <c r="J13" s="12">
        <f>IF(H13="","",H13*IFERROR(INDEX(Setup!$B$4:$B$9,MATCH(B13,Setup!$A$4:$A$9,0)),0))</f>
        <v>0</v>
      </c>
      <c r="K13" s="11">
        <f>IF(I13="","",IF(AND(ABS(I13)&gt;0.01,ABS(H13)&gt;=50),IF(H13&lt;0,"Loss - check","Gain - check"),"OK"))</f>
        <v>0</v>
      </c>
    </row>
    <row r="14" spans="1:11">
      <c r="A14" s="10"/>
      <c r="B14" s="7"/>
      <c r="C14" s="9"/>
      <c r="D14" s="9"/>
      <c r="E14" s="12">
        <f>IF(OR(A14="",B14=""),"",SUMIFS('Daily Readings'!$H:$H,'Daily Readings'!$A:$A,A14,'Daily Readings'!$D:$D,B14))</f>
        <v>0</v>
      </c>
      <c r="F14" s="12">
        <f>IF(C14="","",C14+N(D14)-N(E14))</f>
        <v>0</v>
      </c>
      <c r="G14" s="9"/>
      <c r="H14" s="12">
        <f>IF(OR(F14="",G14=""),"",G14-F14)</f>
        <v>0</v>
      </c>
      <c r="I14" s="13">
        <f>IF(OR(H14="",N(F14)=0),"",H14/F14)</f>
        <v>0</v>
      </c>
      <c r="J14" s="12">
        <f>IF(H14="","",H14*IFERROR(INDEX(Setup!$B$4:$B$9,MATCH(B14,Setup!$A$4:$A$9,0)),0))</f>
        <v>0</v>
      </c>
      <c r="K14" s="11">
        <f>IF(I14="","",IF(AND(ABS(I14)&gt;0.01,ABS(H14)&gt;=50),IF(H14&lt;0,"Loss - check","Gain - check"),"OK"))</f>
        <v>0</v>
      </c>
    </row>
    <row r="15" spans="1:11">
      <c r="A15" s="10"/>
      <c r="B15" s="7"/>
      <c r="C15" s="9"/>
      <c r="D15" s="9"/>
      <c r="E15" s="12">
        <f>IF(OR(A15="",B15=""),"",SUMIFS('Daily Readings'!$H:$H,'Daily Readings'!$A:$A,A15,'Daily Readings'!$D:$D,B15))</f>
        <v>0</v>
      </c>
      <c r="F15" s="12">
        <f>IF(C15="","",C15+N(D15)-N(E15))</f>
        <v>0</v>
      </c>
      <c r="G15" s="9"/>
      <c r="H15" s="12">
        <f>IF(OR(F15="",G15=""),"",G15-F15)</f>
        <v>0</v>
      </c>
      <c r="I15" s="13">
        <f>IF(OR(H15="",N(F15)=0),"",H15/F15)</f>
        <v>0</v>
      </c>
      <c r="J15" s="12">
        <f>IF(H15="","",H15*IFERROR(INDEX(Setup!$B$4:$B$9,MATCH(B15,Setup!$A$4:$A$9,0)),0))</f>
        <v>0</v>
      </c>
      <c r="K15" s="11">
        <f>IF(I15="","",IF(AND(ABS(I15)&gt;0.01,ABS(H15)&gt;=50),IF(H15&lt;0,"Loss - check","Gain - check"),"OK"))</f>
        <v>0</v>
      </c>
    </row>
    <row r="16" spans="1:11">
      <c r="A16" s="10"/>
      <c r="B16" s="7"/>
      <c r="C16" s="9"/>
      <c r="D16" s="9"/>
      <c r="E16" s="12">
        <f>IF(OR(A16="",B16=""),"",SUMIFS('Daily Readings'!$H:$H,'Daily Readings'!$A:$A,A16,'Daily Readings'!$D:$D,B16))</f>
        <v>0</v>
      </c>
      <c r="F16" s="12">
        <f>IF(C16="","",C16+N(D16)-N(E16))</f>
        <v>0</v>
      </c>
      <c r="G16" s="9"/>
      <c r="H16" s="12">
        <f>IF(OR(F16="",G16=""),"",G16-F16)</f>
        <v>0</v>
      </c>
      <c r="I16" s="13">
        <f>IF(OR(H16="",N(F16)=0),"",H16/F16)</f>
        <v>0</v>
      </c>
      <c r="J16" s="12">
        <f>IF(H16="","",H16*IFERROR(INDEX(Setup!$B$4:$B$9,MATCH(B16,Setup!$A$4:$A$9,0)),0))</f>
        <v>0</v>
      </c>
      <c r="K16" s="11">
        <f>IF(I16="","",IF(AND(ABS(I16)&gt;0.01,ABS(H16)&gt;=50),IF(H16&lt;0,"Loss - check","Gain - check"),"OK"))</f>
        <v>0</v>
      </c>
    </row>
    <row r="17" spans="1:11">
      <c r="A17" s="10"/>
      <c r="B17" s="7"/>
      <c r="C17" s="9"/>
      <c r="D17" s="9"/>
      <c r="E17" s="12">
        <f>IF(OR(A17="",B17=""),"",SUMIFS('Daily Readings'!$H:$H,'Daily Readings'!$A:$A,A17,'Daily Readings'!$D:$D,B17))</f>
        <v>0</v>
      </c>
      <c r="F17" s="12">
        <f>IF(C17="","",C17+N(D17)-N(E17))</f>
        <v>0</v>
      </c>
      <c r="G17" s="9"/>
      <c r="H17" s="12">
        <f>IF(OR(F17="",G17=""),"",G17-F17)</f>
        <v>0</v>
      </c>
      <c r="I17" s="13">
        <f>IF(OR(H17="",N(F17)=0),"",H17/F17)</f>
        <v>0</v>
      </c>
      <c r="J17" s="12">
        <f>IF(H17="","",H17*IFERROR(INDEX(Setup!$B$4:$B$9,MATCH(B17,Setup!$A$4:$A$9,0)),0))</f>
        <v>0</v>
      </c>
      <c r="K17" s="11">
        <f>IF(I17="","",IF(AND(ABS(I17)&gt;0.01,ABS(H17)&gt;=50),IF(H17&lt;0,"Loss - check","Gain - check"),"OK"))</f>
        <v>0</v>
      </c>
    </row>
    <row r="18" spans="1:11">
      <c r="A18" s="10"/>
      <c r="B18" s="7"/>
      <c r="C18" s="9"/>
      <c r="D18" s="9"/>
      <c r="E18" s="12">
        <f>IF(OR(A18="",B18=""),"",SUMIFS('Daily Readings'!$H:$H,'Daily Readings'!$A:$A,A18,'Daily Readings'!$D:$D,B18))</f>
        <v>0</v>
      </c>
      <c r="F18" s="12">
        <f>IF(C18="","",C18+N(D18)-N(E18))</f>
        <v>0</v>
      </c>
      <c r="G18" s="9"/>
      <c r="H18" s="12">
        <f>IF(OR(F18="",G18=""),"",G18-F18)</f>
        <v>0</v>
      </c>
      <c r="I18" s="13">
        <f>IF(OR(H18="",N(F18)=0),"",H18/F18)</f>
        <v>0</v>
      </c>
      <c r="J18" s="12">
        <f>IF(H18="","",H18*IFERROR(INDEX(Setup!$B$4:$B$9,MATCH(B18,Setup!$A$4:$A$9,0)),0))</f>
        <v>0</v>
      </c>
      <c r="K18" s="11">
        <f>IF(I18="","",IF(AND(ABS(I18)&gt;0.01,ABS(H18)&gt;=50),IF(H18&lt;0,"Loss - check","Gain - check"),"OK"))</f>
        <v>0</v>
      </c>
    </row>
    <row r="19" spans="1:11">
      <c r="A19" s="10"/>
      <c r="B19" s="7"/>
      <c r="C19" s="9"/>
      <c r="D19" s="9"/>
      <c r="E19" s="12">
        <f>IF(OR(A19="",B19=""),"",SUMIFS('Daily Readings'!$H:$H,'Daily Readings'!$A:$A,A19,'Daily Readings'!$D:$D,B19))</f>
        <v>0</v>
      </c>
      <c r="F19" s="12">
        <f>IF(C19="","",C19+N(D19)-N(E19))</f>
        <v>0</v>
      </c>
      <c r="G19" s="9"/>
      <c r="H19" s="12">
        <f>IF(OR(F19="",G19=""),"",G19-F19)</f>
        <v>0</v>
      </c>
      <c r="I19" s="13">
        <f>IF(OR(H19="",N(F19)=0),"",H19/F19)</f>
        <v>0</v>
      </c>
      <c r="J19" s="12">
        <f>IF(H19="","",H19*IFERROR(INDEX(Setup!$B$4:$B$9,MATCH(B19,Setup!$A$4:$A$9,0)),0))</f>
        <v>0</v>
      </c>
      <c r="K19" s="11">
        <f>IF(I19="","",IF(AND(ABS(I19)&gt;0.01,ABS(H19)&gt;=50),IF(H19&lt;0,"Loss - check","Gain - check"),"OK"))</f>
        <v>0</v>
      </c>
    </row>
    <row r="20" spans="1:11">
      <c r="A20" s="10"/>
      <c r="B20" s="7"/>
      <c r="C20" s="9"/>
      <c r="D20" s="9"/>
      <c r="E20" s="12">
        <f>IF(OR(A20="",B20=""),"",SUMIFS('Daily Readings'!$H:$H,'Daily Readings'!$A:$A,A20,'Daily Readings'!$D:$D,B20))</f>
        <v>0</v>
      </c>
      <c r="F20" s="12">
        <f>IF(C20="","",C20+N(D20)-N(E20))</f>
        <v>0</v>
      </c>
      <c r="G20" s="9"/>
      <c r="H20" s="12">
        <f>IF(OR(F20="",G20=""),"",G20-F20)</f>
        <v>0</v>
      </c>
      <c r="I20" s="13">
        <f>IF(OR(H20="",N(F20)=0),"",H20/F20)</f>
        <v>0</v>
      </c>
      <c r="J20" s="12">
        <f>IF(H20="","",H20*IFERROR(INDEX(Setup!$B$4:$B$9,MATCH(B20,Setup!$A$4:$A$9,0)),0))</f>
        <v>0</v>
      </c>
      <c r="K20" s="11">
        <f>IF(I20="","",IF(AND(ABS(I20)&gt;0.01,ABS(H20)&gt;=50),IF(H20&lt;0,"Loss - check","Gain - check"),"OK"))</f>
        <v>0</v>
      </c>
    </row>
    <row r="21" spans="1:11">
      <c r="A21" s="10"/>
      <c r="B21" s="7"/>
      <c r="C21" s="9"/>
      <c r="D21" s="9"/>
      <c r="E21" s="12">
        <f>IF(OR(A21="",B21=""),"",SUMIFS('Daily Readings'!$H:$H,'Daily Readings'!$A:$A,A21,'Daily Readings'!$D:$D,B21))</f>
        <v>0</v>
      </c>
      <c r="F21" s="12">
        <f>IF(C21="","",C21+N(D21)-N(E21))</f>
        <v>0</v>
      </c>
      <c r="G21" s="9"/>
      <c r="H21" s="12">
        <f>IF(OR(F21="",G21=""),"",G21-F21)</f>
        <v>0</v>
      </c>
      <c r="I21" s="13">
        <f>IF(OR(H21="",N(F21)=0),"",H21/F21)</f>
        <v>0</v>
      </c>
      <c r="J21" s="12">
        <f>IF(H21="","",H21*IFERROR(INDEX(Setup!$B$4:$B$9,MATCH(B21,Setup!$A$4:$A$9,0)),0))</f>
        <v>0</v>
      </c>
      <c r="K21" s="11">
        <f>IF(I21="","",IF(AND(ABS(I21)&gt;0.01,ABS(H21)&gt;=50),IF(H21&lt;0,"Loss - check","Gain - check"),"OK"))</f>
        <v>0</v>
      </c>
    </row>
    <row r="22" spans="1:11">
      <c r="A22" s="10"/>
      <c r="B22" s="7"/>
      <c r="C22" s="9"/>
      <c r="D22" s="9"/>
      <c r="E22" s="12">
        <f>IF(OR(A22="",B22=""),"",SUMIFS('Daily Readings'!$H:$H,'Daily Readings'!$A:$A,A22,'Daily Readings'!$D:$D,B22))</f>
        <v>0</v>
      </c>
      <c r="F22" s="12">
        <f>IF(C22="","",C22+N(D22)-N(E22))</f>
        <v>0</v>
      </c>
      <c r="G22" s="9"/>
      <c r="H22" s="12">
        <f>IF(OR(F22="",G22=""),"",G22-F22)</f>
        <v>0</v>
      </c>
      <c r="I22" s="13">
        <f>IF(OR(H22="",N(F22)=0),"",H22/F22)</f>
        <v>0</v>
      </c>
      <c r="J22" s="12">
        <f>IF(H22="","",H22*IFERROR(INDEX(Setup!$B$4:$B$9,MATCH(B22,Setup!$A$4:$A$9,0)),0))</f>
        <v>0</v>
      </c>
      <c r="K22" s="11">
        <f>IF(I22="","",IF(AND(ABS(I22)&gt;0.01,ABS(H22)&gt;=50),IF(H22&lt;0,"Loss - check","Gain - check"),"OK"))</f>
        <v>0</v>
      </c>
    </row>
    <row r="23" spans="1:11">
      <c r="A23" s="10"/>
      <c r="B23" s="7"/>
      <c r="C23" s="9"/>
      <c r="D23" s="9"/>
      <c r="E23" s="12">
        <f>IF(OR(A23="",B23=""),"",SUMIFS('Daily Readings'!$H:$H,'Daily Readings'!$A:$A,A23,'Daily Readings'!$D:$D,B23))</f>
        <v>0</v>
      </c>
      <c r="F23" s="12">
        <f>IF(C23="","",C23+N(D23)-N(E23))</f>
        <v>0</v>
      </c>
      <c r="G23" s="9"/>
      <c r="H23" s="12">
        <f>IF(OR(F23="",G23=""),"",G23-F23)</f>
        <v>0</v>
      </c>
      <c r="I23" s="13">
        <f>IF(OR(H23="",N(F23)=0),"",H23/F23)</f>
        <v>0</v>
      </c>
      <c r="J23" s="12">
        <f>IF(H23="","",H23*IFERROR(INDEX(Setup!$B$4:$B$9,MATCH(B23,Setup!$A$4:$A$9,0)),0))</f>
        <v>0</v>
      </c>
      <c r="K23" s="11">
        <f>IF(I23="","",IF(AND(ABS(I23)&gt;0.01,ABS(H23)&gt;=50),IF(H23&lt;0,"Loss - check","Gain - check"),"OK"))</f>
        <v>0</v>
      </c>
    </row>
    <row r="24" spans="1:11">
      <c r="A24" s="10"/>
      <c r="B24" s="7"/>
      <c r="C24" s="9"/>
      <c r="D24" s="9"/>
      <c r="E24" s="12">
        <f>IF(OR(A24="",B24=""),"",SUMIFS('Daily Readings'!$H:$H,'Daily Readings'!$A:$A,A24,'Daily Readings'!$D:$D,B24))</f>
        <v>0</v>
      </c>
      <c r="F24" s="12">
        <f>IF(C24="","",C24+N(D24)-N(E24))</f>
        <v>0</v>
      </c>
      <c r="G24" s="9"/>
      <c r="H24" s="12">
        <f>IF(OR(F24="",G24=""),"",G24-F24)</f>
        <v>0</v>
      </c>
      <c r="I24" s="13">
        <f>IF(OR(H24="",N(F24)=0),"",H24/F24)</f>
        <v>0</v>
      </c>
      <c r="J24" s="12">
        <f>IF(H24="","",H24*IFERROR(INDEX(Setup!$B$4:$B$9,MATCH(B24,Setup!$A$4:$A$9,0)),0))</f>
        <v>0</v>
      </c>
      <c r="K24" s="11">
        <f>IF(I24="","",IF(AND(ABS(I24)&gt;0.01,ABS(H24)&gt;=50),IF(H24&lt;0,"Loss - check","Gain - check"),"OK"))</f>
        <v>0</v>
      </c>
    </row>
    <row r="25" spans="1:11">
      <c r="A25" s="10"/>
      <c r="B25" s="7"/>
      <c r="C25" s="9"/>
      <c r="D25" s="9"/>
      <c r="E25" s="12">
        <f>IF(OR(A25="",B25=""),"",SUMIFS('Daily Readings'!$H:$H,'Daily Readings'!$A:$A,A25,'Daily Readings'!$D:$D,B25))</f>
        <v>0</v>
      </c>
      <c r="F25" s="12">
        <f>IF(C25="","",C25+N(D25)-N(E25))</f>
        <v>0</v>
      </c>
      <c r="G25" s="9"/>
      <c r="H25" s="12">
        <f>IF(OR(F25="",G25=""),"",G25-F25)</f>
        <v>0</v>
      </c>
      <c r="I25" s="13">
        <f>IF(OR(H25="",N(F25)=0),"",H25/F25)</f>
        <v>0</v>
      </c>
      <c r="J25" s="12">
        <f>IF(H25="","",H25*IFERROR(INDEX(Setup!$B$4:$B$9,MATCH(B25,Setup!$A$4:$A$9,0)),0))</f>
        <v>0</v>
      </c>
      <c r="K25" s="11">
        <f>IF(I25="","",IF(AND(ABS(I25)&gt;0.01,ABS(H25)&gt;=50),IF(H25&lt;0,"Loss - check","Gain - check"),"OK"))</f>
        <v>0</v>
      </c>
    </row>
    <row r="26" spans="1:11">
      <c r="A26" s="10"/>
      <c r="B26" s="7"/>
      <c r="C26" s="9"/>
      <c r="D26" s="9"/>
      <c r="E26" s="12">
        <f>IF(OR(A26="",B26=""),"",SUMIFS('Daily Readings'!$H:$H,'Daily Readings'!$A:$A,A26,'Daily Readings'!$D:$D,B26))</f>
        <v>0</v>
      </c>
      <c r="F26" s="12">
        <f>IF(C26="","",C26+N(D26)-N(E26))</f>
        <v>0</v>
      </c>
      <c r="G26" s="9"/>
      <c r="H26" s="12">
        <f>IF(OR(F26="",G26=""),"",G26-F26)</f>
        <v>0</v>
      </c>
      <c r="I26" s="13">
        <f>IF(OR(H26="",N(F26)=0),"",H26/F26)</f>
        <v>0</v>
      </c>
      <c r="J26" s="12">
        <f>IF(H26="","",H26*IFERROR(INDEX(Setup!$B$4:$B$9,MATCH(B26,Setup!$A$4:$A$9,0)),0))</f>
        <v>0</v>
      </c>
      <c r="K26" s="11">
        <f>IF(I26="","",IF(AND(ABS(I26)&gt;0.01,ABS(H26)&gt;=50),IF(H26&lt;0,"Loss - check","Gain - check"),"OK"))</f>
        <v>0</v>
      </c>
    </row>
    <row r="27" spans="1:11">
      <c r="A27" s="10"/>
      <c r="B27" s="7"/>
      <c r="C27" s="9"/>
      <c r="D27" s="9"/>
      <c r="E27" s="12">
        <f>IF(OR(A27="",B27=""),"",SUMIFS('Daily Readings'!$H:$H,'Daily Readings'!$A:$A,A27,'Daily Readings'!$D:$D,B27))</f>
        <v>0</v>
      </c>
      <c r="F27" s="12">
        <f>IF(C27="","",C27+N(D27)-N(E27))</f>
        <v>0</v>
      </c>
      <c r="G27" s="9"/>
      <c r="H27" s="12">
        <f>IF(OR(F27="",G27=""),"",G27-F27)</f>
        <v>0</v>
      </c>
      <c r="I27" s="13">
        <f>IF(OR(H27="",N(F27)=0),"",H27/F27)</f>
        <v>0</v>
      </c>
      <c r="J27" s="12">
        <f>IF(H27="","",H27*IFERROR(INDEX(Setup!$B$4:$B$9,MATCH(B27,Setup!$A$4:$A$9,0)),0))</f>
        <v>0</v>
      </c>
      <c r="K27" s="11">
        <f>IF(I27="","",IF(AND(ABS(I27)&gt;0.01,ABS(H27)&gt;=50),IF(H27&lt;0,"Loss - check","Gain - check"),"OK"))</f>
        <v>0</v>
      </c>
    </row>
    <row r="28" spans="1:11">
      <c r="A28" s="10"/>
      <c r="B28" s="7"/>
      <c r="C28" s="9"/>
      <c r="D28" s="9"/>
      <c r="E28" s="12">
        <f>IF(OR(A28="",B28=""),"",SUMIFS('Daily Readings'!$H:$H,'Daily Readings'!$A:$A,A28,'Daily Readings'!$D:$D,B28))</f>
        <v>0</v>
      </c>
      <c r="F28" s="12">
        <f>IF(C28="","",C28+N(D28)-N(E28))</f>
        <v>0</v>
      </c>
      <c r="G28" s="9"/>
      <c r="H28" s="12">
        <f>IF(OR(F28="",G28=""),"",G28-F28)</f>
        <v>0</v>
      </c>
      <c r="I28" s="13">
        <f>IF(OR(H28="",N(F28)=0),"",H28/F28)</f>
        <v>0</v>
      </c>
      <c r="J28" s="12">
        <f>IF(H28="","",H28*IFERROR(INDEX(Setup!$B$4:$B$9,MATCH(B28,Setup!$A$4:$A$9,0)),0))</f>
        <v>0</v>
      </c>
      <c r="K28" s="11">
        <f>IF(I28="","",IF(AND(ABS(I28)&gt;0.01,ABS(H28)&gt;=50),IF(H28&lt;0,"Loss - check","Gain - check"),"OK"))</f>
        <v>0</v>
      </c>
    </row>
    <row r="29" spans="1:11">
      <c r="A29" s="10"/>
      <c r="B29" s="7"/>
      <c r="C29" s="9"/>
      <c r="D29" s="9"/>
      <c r="E29" s="12">
        <f>IF(OR(A29="",B29=""),"",SUMIFS('Daily Readings'!$H:$H,'Daily Readings'!$A:$A,A29,'Daily Readings'!$D:$D,B29))</f>
        <v>0</v>
      </c>
      <c r="F29" s="12">
        <f>IF(C29="","",C29+N(D29)-N(E29))</f>
        <v>0</v>
      </c>
      <c r="G29" s="9"/>
      <c r="H29" s="12">
        <f>IF(OR(F29="",G29=""),"",G29-F29)</f>
        <v>0</v>
      </c>
      <c r="I29" s="13">
        <f>IF(OR(H29="",N(F29)=0),"",H29/F29)</f>
        <v>0</v>
      </c>
      <c r="J29" s="12">
        <f>IF(H29="","",H29*IFERROR(INDEX(Setup!$B$4:$B$9,MATCH(B29,Setup!$A$4:$A$9,0)),0))</f>
        <v>0</v>
      </c>
      <c r="K29" s="11">
        <f>IF(I29="","",IF(AND(ABS(I29)&gt;0.01,ABS(H29)&gt;=50),IF(H29&lt;0,"Loss - check","Gain - check"),"OK"))</f>
        <v>0</v>
      </c>
    </row>
    <row r="30" spans="1:11">
      <c r="A30" s="10"/>
      <c r="B30" s="7"/>
      <c r="C30" s="9"/>
      <c r="D30" s="9"/>
      <c r="E30" s="12">
        <f>IF(OR(A30="",B30=""),"",SUMIFS('Daily Readings'!$H:$H,'Daily Readings'!$A:$A,A30,'Daily Readings'!$D:$D,B30))</f>
        <v>0</v>
      </c>
      <c r="F30" s="12">
        <f>IF(C30="","",C30+N(D30)-N(E30))</f>
        <v>0</v>
      </c>
      <c r="G30" s="9"/>
      <c r="H30" s="12">
        <f>IF(OR(F30="",G30=""),"",G30-F30)</f>
        <v>0</v>
      </c>
      <c r="I30" s="13">
        <f>IF(OR(H30="",N(F30)=0),"",H30/F30)</f>
        <v>0</v>
      </c>
      <c r="J30" s="12">
        <f>IF(H30="","",H30*IFERROR(INDEX(Setup!$B$4:$B$9,MATCH(B30,Setup!$A$4:$A$9,0)),0))</f>
        <v>0</v>
      </c>
      <c r="K30" s="11">
        <f>IF(I30="","",IF(AND(ABS(I30)&gt;0.01,ABS(H30)&gt;=50),IF(H30&lt;0,"Loss - check","Gain - check"),"OK"))</f>
        <v>0</v>
      </c>
    </row>
    <row r="31" spans="1:11">
      <c r="A31" s="10"/>
      <c r="B31" s="7"/>
      <c r="C31" s="9"/>
      <c r="D31" s="9"/>
      <c r="E31" s="12">
        <f>IF(OR(A31="",B31=""),"",SUMIFS('Daily Readings'!$H:$H,'Daily Readings'!$A:$A,A31,'Daily Readings'!$D:$D,B31))</f>
        <v>0</v>
      </c>
      <c r="F31" s="12">
        <f>IF(C31="","",C31+N(D31)-N(E31))</f>
        <v>0</v>
      </c>
      <c r="G31" s="9"/>
      <c r="H31" s="12">
        <f>IF(OR(F31="",G31=""),"",G31-F31)</f>
        <v>0</v>
      </c>
      <c r="I31" s="13">
        <f>IF(OR(H31="",N(F31)=0),"",H31/F31)</f>
        <v>0</v>
      </c>
      <c r="J31" s="12">
        <f>IF(H31="","",H31*IFERROR(INDEX(Setup!$B$4:$B$9,MATCH(B31,Setup!$A$4:$A$9,0)),0))</f>
        <v>0</v>
      </c>
      <c r="K31" s="11">
        <f>IF(I31="","",IF(AND(ABS(I31)&gt;0.01,ABS(H31)&gt;=50),IF(H31&lt;0,"Loss - check","Gain - check"),"OK"))</f>
        <v>0</v>
      </c>
    </row>
    <row r="32" spans="1:11">
      <c r="A32" s="10"/>
      <c r="B32" s="7"/>
      <c r="C32" s="9"/>
      <c r="D32" s="9"/>
      <c r="E32" s="12">
        <f>IF(OR(A32="",B32=""),"",SUMIFS('Daily Readings'!$H:$H,'Daily Readings'!$A:$A,A32,'Daily Readings'!$D:$D,B32))</f>
        <v>0</v>
      </c>
      <c r="F32" s="12">
        <f>IF(C32="","",C32+N(D32)-N(E32))</f>
        <v>0</v>
      </c>
      <c r="G32" s="9"/>
      <c r="H32" s="12">
        <f>IF(OR(F32="",G32=""),"",G32-F32)</f>
        <v>0</v>
      </c>
      <c r="I32" s="13">
        <f>IF(OR(H32="",N(F32)=0),"",H32/F32)</f>
        <v>0</v>
      </c>
      <c r="J32" s="12">
        <f>IF(H32="","",H32*IFERROR(INDEX(Setup!$B$4:$B$9,MATCH(B32,Setup!$A$4:$A$9,0)),0))</f>
        <v>0</v>
      </c>
      <c r="K32" s="11">
        <f>IF(I32="","",IF(AND(ABS(I32)&gt;0.01,ABS(H32)&gt;=50),IF(H32&lt;0,"Loss - check","Gain - check"),"OK"))</f>
        <v>0</v>
      </c>
    </row>
    <row r="33" spans="1:11">
      <c r="A33" s="10"/>
      <c r="B33" s="7"/>
      <c r="C33" s="9"/>
      <c r="D33" s="9"/>
      <c r="E33" s="12">
        <f>IF(OR(A33="",B33=""),"",SUMIFS('Daily Readings'!$H:$H,'Daily Readings'!$A:$A,A33,'Daily Readings'!$D:$D,B33))</f>
        <v>0</v>
      </c>
      <c r="F33" s="12">
        <f>IF(C33="","",C33+N(D33)-N(E33))</f>
        <v>0</v>
      </c>
      <c r="G33" s="9"/>
      <c r="H33" s="12">
        <f>IF(OR(F33="",G33=""),"",G33-F33)</f>
        <v>0</v>
      </c>
      <c r="I33" s="13">
        <f>IF(OR(H33="",N(F33)=0),"",H33/F33)</f>
        <v>0</v>
      </c>
      <c r="J33" s="12">
        <f>IF(H33="","",H33*IFERROR(INDEX(Setup!$B$4:$B$9,MATCH(B33,Setup!$A$4:$A$9,0)),0))</f>
        <v>0</v>
      </c>
      <c r="K33" s="11">
        <f>IF(I33="","",IF(AND(ABS(I33)&gt;0.01,ABS(H33)&gt;=50),IF(H33&lt;0,"Loss - check","Gain - check"),"OK"))</f>
        <v>0</v>
      </c>
    </row>
    <row r="34" spans="1:11">
      <c r="A34" s="10"/>
      <c r="B34" s="7"/>
      <c r="C34" s="9"/>
      <c r="D34" s="9"/>
      <c r="E34" s="12">
        <f>IF(OR(A34="",B34=""),"",SUMIFS('Daily Readings'!$H:$H,'Daily Readings'!$A:$A,A34,'Daily Readings'!$D:$D,B34))</f>
        <v>0</v>
      </c>
      <c r="F34" s="12">
        <f>IF(C34="","",C34+N(D34)-N(E34))</f>
        <v>0</v>
      </c>
      <c r="G34" s="9"/>
      <c r="H34" s="12">
        <f>IF(OR(F34="",G34=""),"",G34-F34)</f>
        <v>0</v>
      </c>
      <c r="I34" s="13">
        <f>IF(OR(H34="",N(F34)=0),"",H34/F34)</f>
        <v>0</v>
      </c>
      <c r="J34" s="12">
        <f>IF(H34="","",H34*IFERROR(INDEX(Setup!$B$4:$B$9,MATCH(B34,Setup!$A$4:$A$9,0)),0))</f>
        <v>0</v>
      </c>
      <c r="K34" s="11">
        <f>IF(I34="","",IF(AND(ABS(I34)&gt;0.01,ABS(H34)&gt;=50),IF(H34&lt;0,"Loss - check","Gain - check"),"OK"))</f>
        <v>0</v>
      </c>
    </row>
    <row r="35" spans="1:11">
      <c r="A35" s="10"/>
      <c r="B35" s="7"/>
      <c r="C35" s="9"/>
      <c r="D35" s="9"/>
      <c r="E35" s="12">
        <f>IF(OR(A35="",B35=""),"",SUMIFS('Daily Readings'!$H:$H,'Daily Readings'!$A:$A,A35,'Daily Readings'!$D:$D,B35))</f>
        <v>0</v>
      </c>
      <c r="F35" s="12">
        <f>IF(C35="","",C35+N(D35)-N(E35))</f>
        <v>0</v>
      </c>
      <c r="G35" s="9"/>
      <c r="H35" s="12">
        <f>IF(OR(F35="",G35=""),"",G35-F35)</f>
        <v>0</v>
      </c>
      <c r="I35" s="13">
        <f>IF(OR(H35="",N(F35)=0),"",H35/F35)</f>
        <v>0</v>
      </c>
      <c r="J35" s="12">
        <f>IF(H35="","",H35*IFERROR(INDEX(Setup!$B$4:$B$9,MATCH(B35,Setup!$A$4:$A$9,0)),0))</f>
        <v>0</v>
      </c>
      <c r="K35" s="11">
        <f>IF(I35="","",IF(AND(ABS(I35)&gt;0.01,ABS(H35)&gt;=50),IF(H35&lt;0,"Loss - check","Gain - check"),"OK"))</f>
        <v>0</v>
      </c>
    </row>
    <row r="36" spans="1:11">
      <c r="A36" s="10"/>
      <c r="B36" s="7"/>
      <c r="C36" s="9"/>
      <c r="D36" s="9"/>
      <c r="E36" s="12">
        <f>IF(OR(A36="",B36=""),"",SUMIFS('Daily Readings'!$H:$H,'Daily Readings'!$A:$A,A36,'Daily Readings'!$D:$D,B36))</f>
        <v>0</v>
      </c>
      <c r="F36" s="12">
        <f>IF(C36="","",C36+N(D36)-N(E36))</f>
        <v>0</v>
      </c>
      <c r="G36" s="9"/>
      <c r="H36" s="12">
        <f>IF(OR(F36="",G36=""),"",G36-F36)</f>
        <v>0</v>
      </c>
      <c r="I36" s="13">
        <f>IF(OR(H36="",N(F36)=0),"",H36/F36)</f>
        <v>0</v>
      </c>
      <c r="J36" s="12">
        <f>IF(H36="","",H36*IFERROR(INDEX(Setup!$B$4:$B$9,MATCH(B36,Setup!$A$4:$A$9,0)),0))</f>
        <v>0</v>
      </c>
      <c r="K36" s="11">
        <f>IF(I36="","",IF(AND(ABS(I36)&gt;0.01,ABS(H36)&gt;=50),IF(H36&lt;0,"Loss - check","Gain - check"),"OK"))</f>
        <v>0</v>
      </c>
    </row>
    <row r="37" spans="1:11">
      <c r="A37" s="10"/>
      <c r="B37" s="7"/>
      <c r="C37" s="9"/>
      <c r="D37" s="9"/>
      <c r="E37" s="12">
        <f>IF(OR(A37="",B37=""),"",SUMIFS('Daily Readings'!$H:$H,'Daily Readings'!$A:$A,A37,'Daily Readings'!$D:$D,B37))</f>
        <v>0</v>
      </c>
      <c r="F37" s="12">
        <f>IF(C37="","",C37+N(D37)-N(E37))</f>
        <v>0</v>
      </c>
      <c r="G37" s="9"/>
      <c r="H37" s="12">
        <f>IF(OR(F37="",G37=""),"",G37-F37)</f>
        <v>0</v>
      </c>
      <c r="I37" s="13">
        <f>IF(OR(H37="",N(F37)=0),"",H37/F37)</f>
        <v>0</v>
      </c>
      <c r="J37" s="12">
        <f>IF(H37="","",H37*IFERROR(INDEX(Setup!$B$4:$B$9,MATCH(B37,Setup!$A$4:$A$9,0)),0))</f>
        <v>0</v>
      </c>
      <c r="K37" s="11">
        <f>IF(I37="","",IF(AND(ABS(I37)&gt;0.01,ABS(H37)&gt;=50),IF(H37&lt;0,"Loss - check","Gain - check"),"OK"))</f>
        <v>0</v>
      </c>
    </row>
    <row r="38" spans="1:11">
      <c r="A38" s="10"/>
      <c r="B38" s="7"/>
      <c r="C38" s="9"/>
      <c r="D38" s="9"/>
      <c r="E38" s="12">
        <f>IF(OR(A38="",B38=""),"",SUMIFS('Daily Readings'!$H:$H,'Daily Readings'!$A:$A,A38,'Daily Readings'!$D:$D,B38))</f>
        <v>0</v>
      </c>
      <c r="F38" s="12">
        <f>IF(C38="","",C38+N(D38)-N(E38))</f>
        <v>0</v>
      </c>
      <c r="G38" s="9"/>
      <c r="H38" s="12">
        <f>IF(OR(F38="",G38=""),"",G38-F38)</f>
        <v>0</v>
      </c>
      <c r="I38" s="13">
        <f>IF(OR(H38="",N(F38)=0),"",H38/F38)</f>
        <v>0</v>
      </c>
      <c r="J38" s="12">
        <f>IF(H38="","",H38*IFERROR(INDEX(Setup!$B$4:$B$9,MATCH(B38,Setup!$A$4:$A$9,0)),0))</f>
        <v>0</v>
      </c>
      <c r="K38" s="11">
        <f>IF(I38="","",IF(AND(ABS(I38)&gt;0.01,ABS(H38)&gt;=50),IF(H38&lt;0,"Loss - check","Gain - check"),"OK"))</f>
        <v>0</v>
      </c>
    </row>
    <row r="39" spans="1:11">
      <c r="A39" s="10"/>
      <c r="B39" s="7"/>
      <c r="C39" s="9"/>
      <c r="D39" s="9"/>
      <c r="E39" s="12">
        <f>IF(OR(A39="",B39=""),"",SUMIFS('Daily Readings'!$H:$H,'Daily Readings'!$A:$A,A39,'Daily Readings'!$D:$D,B39))</f>
        <v>0</v>
      </c>
      <c r="F39" s="12">
        <f>IF(C39="","",C39+N(D39)-N(E39))</f>
        <v>0</v>
      </c>
      <c r="G39" s="9"/>
      <c r="H39" s="12">
        <f>IF(OR(F39="",G39=""),"",G39-F39)</f>
        <v>0</v>
      </c>
      <c r="I39" s="13">
        <f>IF(OR(H39="",N(F39)=0),"",H39/F39)</f>
        <v>0</v>
      </c>
      <c r="J39" s="12">
        <f>IF(H39="","",H39*IFERROR(INDEX(Setup!$B$4:$B$9,MATCH(B39,Setup!$A$4:$A$9,0)),0))</f>
        <v>0</v>
      </c>
      <c r="K39" s="11">
        <f>IF(I39="","",IF(AND(ABS(I39)&gt;0.01,ABS(H39)&gt;=50),IF(H39&lt;0,"Loss - check","Gain - check"),"OK"))</f>
        <v>0</v>
      </c>
    </row>
    <row r="40" spans="1:11">
      <c r="A40" s="10"/>
      <c r="B40" s="7"/>
      <c r="C40" s="9"/>
      <c r="D40" s="9"/>
      <c r="E40" s="12">
        <f>IF(OR(A40="",B40=""),"",SUMIFS('Daily Readings'!$H:$H,'Daily Readings'!$A:$A,A40,'Daily Readings'!$D:$D,B40))</f>
        <v>0</v>
      </c>
      <c r="F40" s="12">
        <f>IF(C40="","",C40+N(D40)-N(E40))</f>
        <v>0</v>
      </c>
      <c r="G40" s="9"/>
      <c r="H40" s="12">
        <f>IF(OR(F40="",G40=""),"",G40-F40)</f>
        <v>0</v>
      </c>
      <c r="I40" s="13">
        <f>IF(OR(H40="",N(F40)=0),"",H40/F40)</f>
        <v>0</v>
      </c>
      <c r="J40" s="12">
        <f>IF(H40="","",H40*IFERROR(INDEX(Setup!$B$4:$B$9,MATCH(B40,Setup!$A$4:$A$9,0)),0))</f>
        <v>0</v>
      </c>
      <c r="K40" s="11">
        <f>IF(I40="","",IF(AND(ABS(I40)&gt;0.01,ABS(H40)&gt;=50),IF(H40&lt;0,"Loss - check","Gain - check"),"OK"))</f>
        <v>0</v>
      </c>
    </row>
    <row r="41" spans="1:11">
      <c r="A41" s="10"/>
      <c r="B41" s="7"/>
      <c r="C41" s="9"/>
      <c r="D41" s="9"/>
      <c r="E41" s="12">
        <f>IF(OR(A41="",B41=""),"",SUMIFS('Daily Readings'!$H:$H,'Daily Readings'!$A:$A,A41,'Daily Readings'!$D:$D,B41))</f>
        <v>0</v>
      </c>
      <c r="F41" s="12">
        <f>IF(C41="","",C41+N(D41)-N(E41))</f>
        <v>0</v>
      </c>
      <c r="G41" s="9"/>
      <c r="H41" s="12">
        <f>IF(OR(F41="",G41=""),"",G41-F41)</f>
        <v>0</v>
      </c>
      <c r="I41" s="13">
        <f>IF(OR(H41="",N(F41)=0),"",H41/F41)</f>
        <v>0</v>
      </c>
      <c r="J41" s="12">
        <f>IF(H41="","",H41*IFERROR(INDEX(Setup!$B$4:$B$9,MATCH(B41,Setup!$A$4:$A$9,0)),0))</f>
        <v>0</v>
      </c>
      <c r="K41" s="11">
        <f>IF(I41="","",IF(AND(ABS(I41)&gt;0.01,ABS(H41)&gt;=50),IF(H41&lt;0,"Loss - check","Gain - check"),"OK"))</f>
        <v>0</v>
      </c>
    </row>
    <row r="42" spans="1:11">
      <c r="A42" s="10"/>
      <c r="B42" s="7"/>
      <c r="C42" s="9"/>
      <c r="D42" s="9"/>
      <c r="E42" s="12">
        <f>IF(OR(A42="",B42=""),"",SUMIFS('Daily Readings'!$H:$H,'Daily Readings'!$A:$A,A42,'Daily Readings'!$D:$D,B42))</f>
        <v>0</v>
      </c>
      <c r="F42" s="12">
        <f>IF(C42="","",C42+N(D42)-N(E42))</f>
        <v>0</v>
      </c>
      <c r="G42" s="9"/>
      <c r="H42" s="12">
        <f>IF(OR(F42="",G42=""),"",G42-F42)</f>
        <v>0</v>
      </c>
      <c r="I42" s="13">
        <f>IF(OR(H42="",N(F42)=0),"",H42/F42)</f>
        <v>0</v>
      </c>
      <c r="J42" s="12">
        <f>IF(H42="","",H42*IFERROR(INDEX(Setup!$B$4:$B$9,MATCH(B42,Setup!$A$4:$A$9,0)),0))</f>
        <v>0</v>
      </c>
      <c r="K42" s="11">
        <f>IF(I42="","",IF(AND(ABS(I42)&gt;0.01,ABS(H42)&gt;=50),IF(H42&lt;0,"Loss - check","Gain - check"),"OK"))</f>
        <v>0</v>
      </c>
    </row>
    <row r="43" spans="1:11">
      <c r="A43" s="10"/>
      <c r="B43" s="7"/>
      <c r="C43" s="9"/>
      <c r="D43" s="9"/>
      <c r="E43" s="12">
        <f>IF(OR(A43="",B43=""),"",SUMIFS('Daily Readings'!$H:$H,'Daily Readings'!$A:$A,A43,'Daily Readings'!$D:$D,B43))</f>
        <v>0</v>
      </c>
      <c r="F43" s="12">
        <f>IF(C43="","",C43+N(D43)-N(E43))</f>
        <v>0</v>
      </c>
      <c r="G43" s="9"/>
      <c r="H43" s="12">
        <f>IF(OR(F43="",G43=""),"",G43-F43)</f>
        <v>0</v>
      </c>
      <c r="I43" s="13">
        <f>IF(OR(H43="",N(F43)=0),"",H43/F43)</f>
        <v>0</v>
      </c>
      <c r="J43" s="12">
        <f>IF(H43="","",H43*IFERROR(INDEX(Setup!$B$4:$B$9,MATCH(B43,Setup!$A$4:$A$9,0)),0))</f>
        <v>0</v>
      </c>
      <c r="K43" s="11">
        <f>IF(I43="","",IF(AND(ABS(I43)&gt;0.01,ABS(H43)&gt;=50),IF(H43&lt;0,"Loss - check","Gain - check"),"OK"))</f>
        <v>0</v>
      </c>
    </row>
    <row r="44" spans="1:11">
      <c r="A44" s="10"/>
      <c r="B44" s="7"/>
      <c r="C44" s="9"/>
      <c r="D44" s="9"/>
      <c r="E44" s="12">
        <f>IF(OR(A44="",B44=""),"",SUMIFS('Daily Readings'!$H:$H,'Daily Readings'!$A:$A,A44,'Daily Readings'!$D:$D,B44))</f>
        <v>0</v>
      </c>
      <c r="F44" s="12">
        <f>IF(C44="","",C44+N(D44)-N(E44))</f>
        <v>0</v>
      </c>
      <c r="G44" s="9"/>
      <c r="H44" s="12">
        <f>IF(OR(F44="",G44=""),"",G44-F44)</f>
        <v>0</v>
      </c>
      <c r="I44" s="13">
        <f>IF(OR(H44="",N(F44)=0),"",H44/F44)</f>
        <v>0</v>
      </c>
      <c r="J44" s="12">
        <f>IF(H44="","",H44*IFERROR(INDEX(Setup!$B$4:$B$9,MATCH(B44,Setup!$A$4:$A$9,0)),0))</f>
        <v>0</v>
      </c>
      <c r="K44" s="11">
        <f>IF(I44="","",IF(AND(ABS(I44)&gt;0.01,ABS(H44)&gt;=50),IF(H44&lt;0,"Loss - check","Gain - check"),"OK"))</f>
        <v>0</v>
      </c>
    </row>
    <row r="45" spans="1:11">
      <c r="A45" s="10"/>
      <c r="B45" s="7"/>
      <c r="C45" s="9"/>
      <c r="D45" s="9"/>
      <c r="E45" s="12">
        <f>IF(OR(A45="",B45=""),"",SUMIFS('Daily Readings'!$H:$H,'Daily Readings'!$A:$A,A45,'Daily Readings'!$D:$D,B45))</f>
        <v>0</v>
      </c>
      <c r="F45" s="12">
        <f>IF(C45="","",C45+N(D45)-N(E45))</f>
        <v>0</v>
      </c>
      <c r="G45" s="9"/>
      <c r="H45" s="12">
        <f>IF(OR(F45="",G45=""),"",G45-F45)</f>
        <v>0</v>
      </c>
      <c r="I45" s="13">
        <f>IF(OR(H45="",N(F45)=0),"",H45/F45)</f>
        <v>0</v>
      </c>
      <c r="J45" s="12">
        <f>IF(H45="","",H45*IFERROR(INDEX(Setup!$B$4:$B$9,MATCH(B45,Setup!$A$4:$A$9,0)),0))</f>
        <v>0</v>
      </c>
      <c r="K45" s="11">
        <f>IF(I45="","",IF(AND(ABS(I45)&gt;0.01,ABS(H45)&gt;=50),IF(H45&lt;0,"Loss - check","Gain - check"),"OK"))</f>
        <v>0</v>
      </c>
    </row>
    <row r="46" spans="1:11">
      <c r="A46" s="10"/>
      <c r="B46" s="7"/>
      <c r="C46" s="9"/>
      <c r="D46" s="9"/>
      <c r="E46" s="12">
        <f>IF(OR(A46="",B46=""),"",SUMIFS('Daily Readings'!$H:$H,'Daily Readings'!$A:$A,A46,'Daily Readings'!$D:$D,B46))</f>
        <v>0</v>
      </c>
      <c r="F46" s="12">
        <f>IF(C46="","",C46+N(D46)-N(E46))</f>
        <v>0</v>
      </c>
      <c r="G46" s="9"/>
      <c r="H46" s="12">
        <f>IF(OR(F46="",G46=""),"",G46-F46)</f>
        <v>0</v>
      </c>
      <c r="I46" s="13">
        <f>IF(OR(H46="",N(F46)=0),"",H46/F46)</f>
        <v>0</v>
      </c>
      <c r="J46" s="12">
        <f>IF(H46="","",H46*IFERROR(INDEX(Setup!$B$4:$B$9,MATCH(B46,Setup!$A$4:$A$9,0)),0))</f>
        <v>0</v>
      </c>
      <c r="K46" s="11">
        <f>IF(I46="","",IF(AND(ABS(I46)&gt;0.01,ABS(H46)&gt;=50),IF(H46&lt;0,"Loss - check","Gain - check"),"OK"))</f>
        <v>0</v>
      </c>
    </row>
    <row r="47" spans="1:11">
      <c r="A47" s="10"/>
      <c r="B47" s="7"/>
      <c r="C47" s="9"/>
      <c r="D47" s="9"/>
      <c r="E47" s="12">
        <f>IF(OR(A47="",B47=""),"",SUMIFS('Daily Readings'!$H:$H,'Daily Readings'!$A:$A,A47,'Daily Readings'!$D:$D,B47))</f>
        <v>0</v>
      </c>
      <c r="F47" s="12">
        <f>IF(C47="","",C47+N(D47)-N(E47))</f>
        <v>0</v>
      </c>
      <c r="G47" s="9"/>
      <c r="H47" s="12">
        <f>IF(OR(F47="",G47=""),"",G47-F47)</f>
        <v>0</v>
      </c>
      <c r="I47" s="13">
        <f>IF(OR(H47="",N(F47)=0),"",H47/F47)</f>
        <v>0</v>
      </c>
      <c r="J47" s="12">
        <f>IF(H47="","",H47*IFERROR(INDEX(Setup!$B$4:$B$9,MATCH(B47,Setup!$A$4:$A$9,0)),0))</f>
        <v>0</v>
      </c>
      <c r="K47" s="11">
        <f>IF(I47="","",IF(AND(ABS(I47)&gt;0.01,ABS(H47)&gt;=50),IF(H47&lt;0,"Loss - check","Gain - check"),"OK"))</f>
        <v>0</v>
      </c>
    </row>
    <row r="48" spans="1:11">
      <c r="A48" s="10"/>
      <c r="B48" s="7"/>
      <c r="C48" s="9"/>
      <c r="D48" s="9"/>
      <c r="E48" s="12">
        <f>IF(OR(A48="",B48=""),"",SUMIFS('Daily Readings'!$H:$H,'Daily Readings'!$A:$A,A48,'Daily Readings'!$D:$D,B48))</f>
        <v>0</v>
      </c>
      <c r="F48" s="12">
        <f>IF(C48="","",C48+N(D48)-N(E48))</f>
        <v>0</v>
      </c>
      <c r="G48" s="9"/>
      <c r="H48" s="12">
        <f>IF(OR(F48="",G48=""),"",G48-F48)</f>
        <v>0</v>
      </c>
      <c r="I48" s="13">
        <f>IF(OR(H48="",N(F48)=0),"",H48/F48)</f>
        <v>0</v>
      </c>
      <c r="J48" s="12">
        <f>IF(H48="","",H48*IFERROR(INDEX(Setup!$B$4:$B$9,MATCH(B48,Setup!$A$4:$A$9,0)),0))</f>
        <v>0</v>
      </c>
      <c r="K48" s="11">
        <f>IF(I48="","",IF(AND(ABS(I48)&gt;0.01,ABS(H48)&gt;=50),IF(H48&lt;0,"Loss - check","Gain - check"),"OK"))</f>
        <v>0</v>
      </c>
    </row>
    <row r="49" spans="1:11">
      <c r="A49" s="10"/>
      <c r="B49" s="7"/>
      <c r="C49" s="9"/>
      <c r="D49" s="9"/>
      <c r="E49" s="12">
        <f>IF(OR(A49="",B49=""),"",SUMIFS('Daily Readings'!$H:$H,'Daily Readings'!$A:$A,A49,'Daily Readings'!$D:$D,B49))</f>
        <v>0</v>
      </c>
      <c r="F49" s="12">
        <f>IF(C49="","",C49+N(D49)-N(E49))</f>
        <v>0</v>
      </c>
      <c r="G49" s="9"/>
      <c r="H49" s="12">
        <f>IF(OR(F49="",G49=""),"",G49-F49)</f>
        <v>0</v>
      </c>
      <c r="I49" s="13">
        <f>IF(OR(H49="",N(F49)=0),"",H49/F49)</f>
        <v>0</v>
      </c>
      <c r="J49" s="12">
        <f>IF(H49="","",H49*IFERROR(INDEX(Setup!$B$4:$B$9,MATCH(B49,Setup!$A$4:$A$9,0)),0))</f>
        <v>0</v>
      </c>
      <c r="K49" s="11">
        <f>IF(I49="","",IF(AND(ABS(I49)&gt;0.01,ABS(H49)&gt;=50),IF(H49&lt;0,"Loss - check","Gain - check"),"OK"))</f>
        <v>0</v>
      </c>
    </row>
    <row r="50" spans="1:11">
      <c r="A50" s="10"/>
      <c r="B50" s="7"/>
      <c r="C50" s="9"/>
      <c r="D50" s="9"/>
      <c r="E50" s="12">
        <f>IF(OR(A50="",B50=""),"",SUMIFS('Daily Readings'!$H:$H,'Daily Readings'!$A:$A,A50,'Daily Readings'!$D:$D,B50))</f>
        <v>0</v>
      </c>
      <c r="F50" s="12">
        <f>IF(C50="","",C50+N(D50)-N(E50))</f>
        <v>0</v>
      </c>
      <c r="G50" s="9"/>
      <c r="H50" s="12">
        <f>IF(OR(F50="",G50=""),"",G50-F50)</f>
        <v>0</v>
      </c>
      <c r="I50" s="13">
        <f>IF(OR(H50="",N(F50)=0),"",H50/F50)</f>
        <v>0</v>
      </c>
      <c r="J50" s="12">
        <f>IF(H50="","",H50*IFERROR(INDEX(Setup!$B$4:$B$9,MATCH(B50,Setup!$A$4:$A$9,0)),0))</f>
        <v>0</v>
      </c>
      <c r="K50" s="11">
        <f>IF(I50="","",IF(AND(ABS(I50)&gt;0.01,ABS(H50)&gt;=50),IF(H50&lt;0,"Loss - check","Gain - check"),"OK"))</f>
        <v>0</v>
      </c>
    </row>
    <row r="51" spans="1:11">
      <c r="A51" s="10"/>
      <c r="B51" s="7"/>
      <c r="C51" s="9"/>
      <c r="D51" s="9"/>
      <c r="E51" s="12">
        <f>IF(OR(A51="",B51=""),"",SUMIFS('Daily Readings'!$H:$H,'Daily Readings'!$A:$A,A51,'Daily Readings'!$D:$D,B51))</f>
        <v>0</v>
      </c>
      <c r="F51" s="12">
        <f>IF(C51="","",C51+N(D51)-N(E51))</f>
        <v>0</v>
      </c>
      <c r="G51" s="9"/>
      <c r="H51" s="12">
        <f>IF(OR(F51="",G51=""),"",G51-F51)</f>
        <v>0</v>
      </c>
      <c r="I51" s="13">
        <f>IF(OR(H51="",N(F51)=0),"",H51/F51)</f>
        <v>0</v>
      </c>
      <c r="J51" s="12">
        <f>IF(H51="","",H51*IFERROR(INDEX(Setup!$B$4:$B$9,MATCH(B51,Setup!$A$4:$A$9,0)),0))</f>
        <v>0</v>
      </c>
      <c r="K51" s="11">
        <f>IF(I51="","",IF(AND(ABS(I51)&gt;0.01,ABS(H51)&gt;=50),IF(H51&lt;0,"Loss - check","Gain - check"),"OK"))</f>
        <v>0</v>
      </c>
    </row>
    <row r="52" spans="1:11">
      <c r="A52" s="10"/>
      <c r="B52" s="7"/>
      <c r="C52" s="9"/>
      <c r="D52" s="9"/>
      <c r="E52" s="12">
        <f>IF(OR(A52="",B52=""),"",SUMIFS('Daily Readings'!$H:$H,'Daily Readings'!$A:$A,A52,'Daily Readings'!$D:$D,B52))</f>
        <v>0</v>
      </c>
      <c r="F52" s="12">
        <f>IF(C52="","",C52+N(D52)-N(E52))</f>
        <v>0</v>
      </c>
      <c r="G52" s="9"/>
      <c r="H52" s="12">
        <f>IF(OR(F52="",G52=""),"",G52-F52)</f>
        <v>0</v>
      </c>
      <c r="I52" s="13">
        <f>IF(OR(H52="",N(F52)=0),"",H52/F52)</f>
        <v>0</v>
      </c>
      <c r="J52" s="12">
        <f>IF(H52="","",H52*IFERROR(INDEX(Setup!$B$4:$B$9,MATCH(B52,Setup!$A$4:$A$9,0)),0))</f>
        <v>0</v>
      </c>
      <c r="K52" s="11">
        <f>IF(I52="","",IF(AND(ABS(I52)&gt;0.01,ABS(H52)&gt;=50),IF(H52&lt;0,"Loss - check","Gain - check"),"OK"))</f>
        <v>0</v>
      </c>
    </row>
    <row r="53" spans="1:11">
      <c r="A53" s="10"/>
      <c r="B53" s="7"/>
      <c r="C53" s="9"/>
      <c r="D53" s="9"/>
      <c r="E53" s="12">
        <f>IF(OR(A53="",B53=""),"",SUMIFS('Daily Readings'!$H:$H,'Daily Readings'!$A:$A,A53,'Daily Readings'!$D:$D,B53))</f>
        <v>0</v>
      </c>
      <c r="F53" s="12">
        <f>IF(C53="","",C53+N(D53)-N(E53))</f>
        <v>0</v>
      </c>
      <c r="G53" s="9"/>
      <c r="H53" s="12">
        <f>IF(OR(F53="",G53=""),"",G53-F53)</f>
        <v>0</v>
      </c>
      <c r="I53" s="13">
        <f>IF(OR(H53="",N(F53)=0),"",H53/F53)</f>
        <v>0</v>
      </c>
      <c r="J53" s="12">
        <f>IF(H53="","",H53*IFERROR(INDEX(Setup!$B$4:$B$9,MATCH(B53,Setup!$A$4:$A$9,0)),0))</f>
        <v>0</v>
      </c>
      <c r="K53" s="11">
        <f>IF(I53="","",IF(AND(ABS(I53)&gt;0.01,ABS(H53)&gt;=50),IF(H53&lt;0,"Loss - check","Gain - check"),"OK"))</f>
        <v>0</v>
      </c>
    </row>
    <row r="54" spans="1:11">
      <c r="A54" s="10"/>
      <c r="B54" s="7"/>
      <c r="C54" s="9"/>
      <c r="D54" s="9"/>
      <c r="E54" s="12">
        <f>IF(OR(A54="",B54=""),"",SUMIFS('Daily Readings'!$H:$H,'Daily Readings'!$A:$A,A54,'Daily Readings'!$D:$D,B54))</f>
        <v>0</v>
      </c>
      <c r="F54" s="12">
        <f>IF(C54="","",C54+N(D54)-N(E54))</f>
        <v>0</v>
      </c>
      <c r="G54" s="9"/>
      <c r="H54" s="12">
        <f>IF(OR(F54="",G54=""),"",G54-F54)</f>
        <v>0</v>
      </c>
      <c r="I54" s="13">
        <f>IF(OR(H54="",N(F54)=0),"",H54/F54)</f>
        <v>0</v>
      </c>
      <c r="J54" s="12">
        <f>IF(H54="","",H54*IFERROR(INDEX(Setup!$B$4:$B$9,MATCH(B54,Setup!$A$4:$A$9,0)),0))</f>
        <v>0</v>
      </c>
      <c r="K54" s="11">
        <f>IF(I54="","",IF(AND(ABS(I54)&gt;0.01,ABS(H54)&gt;=50),IF(H54&lt;0,"Loss - check","Gain - check"),"OK"))</f>
        <v>0</v>
      </c>
    </row>
    <row r="55" spans="1:11">
      <c r="A55" s="10"/>
      <c r="B55" s="7"/>
      <c r="C55" s="9"/>
      <c r="D55" s="9"/>
      <c r="E55" s="12">
        <f>IF(OR(A55="",B55=""),"",SUMIFS('Daily Readings'!$H:$H,'Daily Readings'!$A:$A,A55,'Daily Readings'!$D:$D,B55))</f>
        <v>0</v>
      </c>
      <c r="F55" s="12">
        <f>IF(C55="","",C55+N(D55)-N(E55))</f>
        <v>0</v>
      </c>
      <c r="G55" s="9"/>
      <c r="H55" s="12">
        <f>IF(OR(F55="",G55=""),"",G55-F55)</f>
        <v>0</v>
      </c>
      <c r="I55" s="13">
        <f>IF(OR(H55="",N(F55)=0),"",H55/F55)</f>
        <v>0</v>
      </c>
      <c r="J55" s="12">
        <f>IF(H55="","",H55*IFERROR(INDEX(Setup!$B$4:$B$9,MATCH(B55,Setup!$A$4:$A$9,0)),0))</f>
        <v>0</v>
      </c>
      <c r="K55" s="11">
        <f>IF(I55="","",IF(AND(ABS(I55)&gt;0.01,ABS(H55)&gt;=50),IF(H55&lt;0,"Loss - check","Gain - check"),"OK"))</f>
        <v>0</v>
      </c>
    </row>
    <row r="56" spans="1:11">
      <c r="A56" s="10"/>
      <c r="B56" s="7"/>
      <c r="C56" s="9"/>
      <c r="D56" s="9"/>
      <c r="E56" s="12">
        <f>IF(OR(A56="",B56=""),"",SUMIFS('Daily Readings'!$H:$H,'Daily Readings'!$A:$A,A56,'Daily Readings'!$D:$D,B56))</f>
        <v>0</v>
      </c>
      <c r="F56" s="12">
        <f>IF(C56="","",C56+N(D56)-N(E56))</f>
        <v>0</v>
      </c>
      <c r="G56" s="9"/>
      <c r="H56" s="12">
        <f>IF(OR(F56="",G56=""),"",G56-F56)</f>
        <v>0</v>
      </c>
      <c r="I56" s="13">
        <f>IF(OR(H56="",N(F56)=0),"",H56/F56)</f>
        <v>0</v>
      </c>
      <c r="J56" s="12">
        <f>IF(H56="","",H56*IFERROR(INDEX(Setup!$B$4:$B$9,MATCH(B56,Setup!$A$4:$A$9,0)),0))</f>
        <v>0</v>
      </c>
      <c r="K56" s="11">
        <f>IF(I56="","",IF(AND(ABS(I56)&gt;0.01,ABS(H56)&gt;=50),IF(H56&lt;0,"Loss - check","Gain - check"),"OK"))</f>
        <v>0</v>
      </c>
    </row>
    <row r="57" spans="1:11">
      <c r="A57" s="10"/>
      <c r="B57" s="7"/>
      <c r="C57" s="9"/>
      <c r="D57" s="9"/>
      <c r="E57" s="12">
        <f>IF(OR(A57="",B57=""),"",SUMIFS('Daily Readings'!$H:$H,'Daily Readings'!$A:$A,A57,'Daily Readings'!$D:$D,B57))</f>
        <v>0</v>
      </c>
      <c r="F57" s="12">
        <f>IF(C57="","",C57+N(D57)-N(E57))</f>
        <v>0</v>
      </c>
      <c r="G57" s="9"/>
      <c r="H57" s="12">
        <f>IF(OR(F57="",G57=""),"",G57-F57)</f>
        <v>0</v>
      </c>
      <c r="I57" s="13">
        <f>IF(OR(H57="",N(F57)=0),"",H57/F57)</f>
        <v>0</v>
      </c>
      <c r="J57" s="12">
        <f>IF(H57="","",H57*IFERROR(INDEX(Setup!$B$4:$B$9,MATCH(B57,Setup!$A$4:$A$9,0)),0))</f>
        <v>0</v>
      </c>
      <c r="K57" s="11">
        <f>IF(I57="","",IF(AND(ABS(I57)&gt;0.01,ABS(H57)&gt;=50),IF(H57&lt;0,"Loss - check","Gain - check"),"OK"))</f>
        <v>0</v>
      </c>
    </row>
    <row r="58" spans="1:11">
      <c r="A58" s="10"/>
      <c r="B58" s="7"/>
      <c r="C58" s="9"/>
      <c r="D58" s="9"/>
      <c r="E58" s="12">
        <f>IF(OR(A58="",B58=""),"",SUMIFS('Daily Readings'!$H:$H,'Daily Readings'!$A:$A,A58,'Daily Readings'!$D:$D,B58))</f>
        <v>0</v>
      </c>
      <c r="F58" s="12">
        <f>IF(C58="","",C58+N(D58)-N(E58))</f>
        <v>0</v>
      </c>
      <c r="G58" s="9"/>
      <c r="H58" s="12">
        <f>IF(OR(F58="",G58=""),"",G58-F58)</f>
        <v>0</v>
      </c>
      <c r="I58" s="13">
        <f>IF(OR(H58="",N(F58)=0),"",H58/F58)</f>
        <v>0</v>
      </c>
      <c r="J58" s="12">
        <f>IF(H58="","",H58*IFERROR(INDEX(Setup!$B$4:$B$9,MATCH(B58,Setup!$A$4:$A$9,0)),0))</f>
        <v>0</v>
      </c>
      <c r="K58" s="11">
        <f>IF(I58="","",IF(AND(ABS(I58)&gt;0.01,ABS(H58)&gt;=50),IF(H58&lt;0,"Loss - check","Gain - check"),"OK"))</f>
        <v>0</v>
      </c>
    </row>
    <row r="59" spans="1:11">
      <c r="A59" s="10"/>
      <c r="B59" s="7"/>
      <c r="C59" s="9"/>
      <c r="D59" s="9"/>
      <c r="E59" s="12">
        <f>IF(OR(A59="",B59=""),"",SUMIFS('Daily Readings'!$H:$H,'Daily Readings'!$A:$A,A59,'Daily Readings'!$D:$D,B59))</f>
        <v>0</v>
      </c>
      <c r="F59" s="12">
        <f>IF(C59="","",C59+N(D59)-N(E59))</f>
        <v>0</v>
      </c>
      <c r="G59" s="9"/>
      <c r="H59" s="12">
        <f>IF(OR(F59="",G59=""),"",G59-F59)</f>
        <v>0</v>
      </c>
      <c r="I59" s="13">
        <f>IF(OR(H59="",N(F59)=0),"",H59/F59)</f>
        <v>0</v>
      </c>
      <c r="J59" s="12">
        <f>IF(H59="","",H59*IFERROR(INDEX(Setup!$B$4:$B$9,MATCH(B59,Setup!$A$4:$A$9,0)),0))</f>
        <v>0</v>
      </c>
      <c r="K59" s="11">
        <f>IF(I59="","",IF(AND(ABS(I59)&gt;0.01,ABS(H59)&gt;=50),IF(H59&lt;0,"Loss - check","Gain - check"),"OK"))</f>
        <v>0</v>
      </c>
    </row>
    <row r="60" spans="1:11">
      <c r="A60" s="10"/>
      <c r="B60" s="7"/>
      <c r="C60" s="9"/>
      <c r="D60" s="9"/>
      <c r="E60" s="12">
        <f>IF(OR(A60="",B60=""),"",SUMIFS('Daily Readings'!$H:$H,'Daily Readings'!$A:$A,A60,'Daily Readings'!$D:$D,B60))</f>
        <v>0</v>
      </c>
      <c r="F60" s="12">
        <f>IF(C60="","",C60+N(D60)-N(E60))</f>
        <v>0</v>
      </c>
      <c r="G60" s="9"/>
      <c r="H60" s="12">
        <f>IF(OR(F60="",G60=""),"",G60-F60)</f>
        <v>0</v>
      </c>
      <c r="I60" s="13">
        <f>IF(OR(H60="",N(F60)=0),"",H60/F60)</f>
        <v>0</v>
      </c>
      <c r="J60" s="12">
        <f>IF(H60="","",H60*IFERROR(INDEX(Setup!$B$4:$B$9,MATCH(B60,Setup!$A$4:$A$9,0)),0))</f>
        <v>0</v>
      </c>
      <c r="K60" s="11">
        <f>IF(I60="","",IF(AND(ABS(I60)&gt;0.01,ABS(H60)&gt;=50),IF(H60&lt;0,"Loss - check","Gain - check"),"OK"))</f>
        <v>0</v>
      </c>
    </row>
    <row r="61" spans="1:11">
      <c r="A61" s="10"/>
      <c r="B61" s="7"/>
      <c r="C61" s="9"/>
      <c r="D61" s="9"/>
      <c r="E61" s="12">
        <f>IF(OR(A61="",B61=""),"",SUMIFS('Daily Readings'!$H:$H,'Daily Readings'!$A:$A,A61,'Daily Readings'!$D:$D,B61))</f>
        <v>0</v>
      </c>
      <c r="F61" s="12">
        <f>IF(C61="","",C61+N(D61)-N(E61))</f>
        <v>0</v>
      </c>
      <c r="G61" s="9"/>
      <c r="H61" s="12">
        <f>IF(OR(F61="",G61=""),"",G61-F61)</f>
        <v>0</v>
      </c>
      <c r="I61" s="13">
        <f>IF(OR(H61="",N(F61)=0),"",H61/F61)</f>
        <v>0</v>
      </c>
      <c r="J61" s="12">
        <f>IF(H61="","",H61*IFERROR(INDEX(Setup!$B$4:$B$9,MATCH(B61,Setup!$A$4:$A$9,0)),0))</f>
        <v>0</v>
      </c>
      <c r="K61" s="11">
        <f>IF(I61="","",IF(AND(ABS(I61)&gt;0.01,ABS(H61)&gt;=50),IF(H61&lt;0,"Loss - check","Gain - check"),"OK"))</f>
        <v>0</v>
      </c>
    </row>
    <row r="62" spans="1:11">
      <c r="A62" s="10"/>
      <c r="B62" s="7"/>
      <c r="C62" s="9"/>
      <c r="D62" s="9"/>
      <c r="E62" s="12">
        <f>IF(OR(A62="",B62=""),"",SUMIFS('Daily Readings'!$H:$H,'Daily Readings'!$A:$A,A62,'Daily Readings'!$D:$D,B62))</f>
        <v>0</v>
      </c>
      <c r="F62" s="12">
        <f>IF(C62="","",C62+N(D62)-N(E62))</f>
        <v>0</v>
      </c>
      <c r="G62" s="9"/>
      <c r="H62" s="12">
        <f>IF(OR(F62="",G62=""),"",G62-F62)</f>
        <v>0</v>
      </c>
      <c r="I62" s="13">
        <f>IF(OR(H62="",N(F62)=0),"",H62/F62)</f>
        <v>0</v>
      </c>
      <c r="J62" s="12">
        <f>IF(H62="","",H62*IFERROR(INDEX(Setup!$B$4:$B$9,MATCH(B62,Setup!$A$4:$A$9,0)),0))</f>
        <v>0</v>
      </c>
      <c r="K62" s="11">
        <f>IF(I62="","",IF(AND(ABS(I62)&gt;0.01,ABS(H62)&gt;=50),IF(H62&lt;0,"Loss - check","Gain - check"),"OK"))</f>
        <v>0</v>
      </c>
    </row>
    <row r="63" spans="1:11">
      <c r="A63" s="10"/>
      <c r="B63" s="7"/>
      <c r="C63" s="9"/>
      <c r="D63" s="9"/>
      <c r="E63" s="12">
        <f>IF(OR(A63="",B63=""),"",SUMIFS('Daily Readings'!$H:$H,'Daily Readings'!$A:$A,A63,'Daily Readings'!$D:$D,B63))</f>
        <v>0</v>
      </c>
      <c r="F63" s="12">
        <f>IF(C63="","",C63+N(D63)-N(E63))</f>
        <v>0</v>
      </c>
      <c r="G63" s="9"/>
      <c r="H63" s="12">
        <f>IF(OR(F63="",G63=""),"",G63-F63)</f>
        <v>0</v>
      </c>
      <c r="I63" s="13">
        <f>IF(OR(H63="",N(F63)=0),"",H63/F63)</f>
        <v>0</v>
      </c>
      <c r="J63" s="12">
        <f>IF(H63="","",H63*IFERROR(INDEX(Setup!$B$4:$B$9,MATCH(B63,Setup!$A$4:$A$9,0)),0))</f>
        <v>0</v>
      </c>
      <c r="K63" s="11">
        <f>IF(I63="","",IF(AND(ABS(I63)&gt;0.01,ABS(H63)&gt;=50),IF(H63&lt;0,"Loss - check","Gain - check"),"OK"))</f>
        <v>0</v>
      </c>
    </row>
    <row r="64" spans="1:11">
      <c r="A64" s="10"/>
      <c r="B64" s="7"/>
      <c r="C64" s="9"/>
      <c r="D64" s="9"/>
      <c r="E64" s="12">
        <f>IF(OR(A64="",B64=""),"",SUMIFS('Daily Readings'!$H:$H,'Daily Readings'!$A:$A,A64,'Daily Readings'!$D:$D,B64))</f>
        <v>0</v>
      </c>
      <c r="F64" s="12">
        <f>IF(C64="","",C64+N(D64)-N(E64))</f>
        <v>0</v>
      </c>
      <c r="G64" s="9"/>
      <c r="H64" s="12">
        <f>IF(OR(F64="",G64=""),"",G64-F64)</f>
        <v>0</v>
      </c>
      <c r="I64" s="13">
        <f>IF(OR(H64="",N(F64)=0),"",H64/F64)</f>
        <v>0</v>
      </c>
      <c r="J64" s="12">
        <f>IF(H64="","",H64*IFERROR(INDEX(Setup!$B$4:$B$9,MATCH(B64,Setup!$A$4:$A$9,0)),0))</f>
        <v>0</v>
      </c>
      <c r="K64" s="11">
        <f>IF(I64="","",IF(AND(ABS(I64)&gt;0.01,ABS(H64)&gt;=50),IF(H64&lt;0,"Loss - check","Gain - check"),"OK"))</f>
        <v>0</v>
      </c>
    </row>
    <row r="65" spans="1:11">
      <c r="A65" s="10"/>
      <c r="B65" s="7"/>
      <c r="C65" s="9"/>
      <c r="D65" s="9"/>
      <c r="E65" s="12">
        <f>IF(OR(A65="",B65=""),"",SUMIFS('Daily Readings'!$H:$H,'Daily Readings'!$A:$A,A65,'Daily Readings'!$D:$D,B65))</f>
        <v>0</v>
      </c>
      <c r="F65" s="12">
        <f>IF(C65="","",C65+N(D65)-N(E65))</f>
        <v>0</v>
      </c>
      <c r="G65" s="9"/>
      <c r="H65" s="12">
        <f>IF(OR(F65="",G65=""),"",G65-F65)</f>
        <v>0</v>
      </c>
      <c r="I65" s="13">
        <f>IF(OR(H65="",N(F65)=0),"",H65/F65)</f>
        <v>0</v>
      </c>
      <c r="J65" s="12">
        <f>IF(H65="","",H65*IFERROR(INDEX(Setup!$B$4:$B$9,MATCH(B65,Setup!$A$4:$A$9,0)),0))</f>
        <v>0</v>
      </c>
      <c r="K65" s="11">
        <f>IF(I65="","",IF(AND(ABS(I65)&gt;0.01,ABS(H65)&gt;=50),IF(H65&lt;0,"Loss - check","Gain - check"),"OK"))</f>
        <v>0</v>
      </c>
    </row>
    <row r="66" spans="1:11">
      <c r="A66" s="10"/>
      <c r="B66" s="7"/>
      <c r="C66" s="9"/>
      <c r="D66" s="9"/>
      <c r="E66" s="12">
        <f>IF(OR(A66="",B66=""),"",SUMIFS('Daily Readings'!$H:$H,'Daily Readings'!$A:$A,A66,'Daily Readings'!$D:$D,B66))</f>
        <v>0</v>
      </c>
      <c r="F66" s="12">
        <f>IF(C66="","",C66+N(D66)-N(E66))</f>
        <v>0</v>
      </c>
      <c r="G66" s="9"/>
      <c r="H66" s="12">
        <f>IF(OR(F66="",G66=""),"",G66-F66)</f>
        <v>0</v>
      </c>
      <c r="I66" s="13">
        <f>IF(OR(H66="",N(F66)=0),"",H66/F66)</f>
        <v>0</v>
      </c>
      <c r="J66" s="12">
        <f>IF(H66="","",H66*IFERROR(INDEX(Setup!$B$4:$B$9,MATCH(B66,Setup!$A$4:$A$9,0)),0))</f>
        <v>0</v>
      </c>
      <c r="K66" s="11">
        <f>IF(I66="","",IF(AND(ABS(I66)&gt;0.01,ABS(H66)&gt;=50),IF(H66&lt;0,"Loss - check","Gain - check"),"OK"))</f>
        <v>0</v>
      </c>
    </row>
    <row r="67" spans="1:11">
      <c r="A67" s="10"/>
      <c r="B67" s="7"/>
      <c r="C67" s="9"/>
      <c r="D67" s="9"/>
      <c r="E67" s="12">
        <f>IF(OR(A67="",B67=""),"",SUMIFS('Daily Readings'!$H:$H,'Daily Readings'!$A:$A,A67,'Daily Readings'!$D:$D,B67))</f>
        <v>0</v>
      </c>
      <c r="F67" s="12">
        <f>IF(C67="","",C67+N(D67)-N(E67))</f>
        <v>0</v>
      </c>
      <c r="G67" s="9"/>
      <c r="H67" s="12">
        <f>IF(OR(F67="",G67=""),"",G67-F67)</f>
        <v>0</v>
      </c>
      <c r="I67" s="13">
        <f>IF(OR(H67="",N(F67)=0),"",H67/F67)</f>
        <v>0</v>
      </c>
      <c r="J67" s="12">
        <f>IF(H67="","",H67*IFERROR(INDEX(Setup!$B$4:$B$9,MATCH(B67,Setup!$A$4:$A$9,0)),0))</f>
        <v>0</v>
      </c>
      <c r="K67" s="11">
        <f>IF(I67="","",IF(AND(ABS(I67)&gt;0.01,ABS(H67)&gt;=50),IF(H67&lt;0,"Loss - check","Gain - check"),"OK"))</f>
        <v>0</v>
      </c>
    </row>
    <row r="68" spans="1:11">
      <c r="A68" s="10"/>
      <c r="B68" s="7"/>
      <c r="C68" s="9"/>
      <c r="D68" s="9"/>
      <c r="E68" s="12">
        <f>IF(OR(A68="",B68=""),"",SUMIFS('Daily Readings'!$H:$H,'Daily Readings'!$A:$A,A68,'Daily Readings'!$D:$D,B68))</f>
        <v>0</v>
      </c>
      <c r="F68" s="12">
        <f>IF(C68="","",C68+N(D68)-N(E68))</f>
        <v>0</v>
      </c>
      <c r="G68" s="9"/>
      <c r="H68" s="12">
        <f>IF(OR(F68="",G68=""),"",G68-F68)</f>
        <v>0</v>
      </c>
      <c r="I68" s="13">
        <f>IF(OR(H68="",N(F68)=0),"",H68/F68)</f>
        <v>0</v>
      </c>
      <c r="J68" s="12">
        <f>IF(H68="","",H68*IFERROR(INDEX(Setup!$B$4:$B$9,MATCH(B68,Setup!$A$4:$A$9,0)),0))</f>
        <v>0</v>
      </c>
      <c r="K68" s="11">
        <f>IF(I68="","",IF(AND(ABS(I68)&gt;0.01,ABS(H68)&gt;=50),IF(H68&lt;0,"Loss - check","Gain - check"),"OK"))</f>
        <v>0</v>
      </c>
    </row>
    <row r="69" spans="1:11">
      <c r="A69" s="10"/>
      <c r="B69" s="7"/>
      <c r="C69" s="9"/>
      <c r="D69" s="9"/>
      <c r="E69" s="12">
        <f>IF(OR(A69="",B69=""),"",SUMIFS('Daily Readings'!$H:$H,'Daily Readings'!$A:$A,A69,'Daily Readings'!$D:$D,B69))</f>
        <v>0</v>
      </c>
      <c r="F69" s="12">
        <f>IF(C69="","",C69+N(D69)-N(E69))</f>
        <v>0</v>
      </c>
      <c r="G69" s="9"/>
      <c r="H69" s="12">
        <f>IF(OR(F69="",G69=""),"",G69-F69)</f>
        <v>0</v>
      </c>
      <c r="I69" s="13">
        <f>IF(OR(H69="",N(F69)=0),"",H69/F69)</f>
        <v>0</v>
      </c>
      <c r="J69" s="12">
        <f>IF(H69="","",H69*IFERROR(INDEX(Setup!$B$4:$B$9,MATCH(B69,Setup!$A$4:$A$9,0)),0))</f>
        <v>0</v>
      </c>
      <c r="K69" s="11">
        <f>IF(I69="","",IF(AND(ABS(I69)&gt;0.01,ABS(H69)&gt;=50),IF(H69&lt;0,"Loss - check","Gain - check"),"OK"))</f>
        <v>0</v>
      </c>
    </row>
    <row r="70" spans="1:11">
      <c r="A70" s="10"/>
      <c r="B70" s="7"/>
      <c r="C70" s="9"/>
      <c r="D70" s="9"/>
      <c r="E70" s="12">
        <f>IF(OR(A70="",B70=""),"",SUMIFS('Daily Readings'!$H:$H,'Daily Readings'!$A:$A,A70,'Daily Readings'!$D:$D,B70))</f>
        <v>0</v>
      </c>
      <c r="F70" s="12">
        <f>IF(C70="","",C70+N(D70)-N(E70))</f>
        <v>0</v>
      </c>
      <c r="G70" s="9"/>
      <c r="H70" s="12">
        <f>IF(OR(F70="",G70=""),"",G70-F70)</f>
        <v>0</v>
      </c>
      <c r="I70" s="13">
        <f>IF(OR(H70="",N(F70)=0),"",H70/F70)</f>
        <v>0</v>
      </c>
      <c r="J70" s="12">
        <f>IF(H70="","",H70*IFERROR(INDEX(Setup!$B$4:$B$9,MATCH(B70,Setup!$A$4:$A$9,0)),0))</f>
        <v>0</v>
      </c>
      <c r="K70" s="11">
        <f>IF(I70="","",IF(AND(ABS(I70)&gt;0.01,ABS(H70)&gt;=50),IF(H70&lt;0,"Loss - check","Gain - check"),"OK"))</f>
        <v>0</v>
      </c>
    </row>
    <row r="71" spans="1:11">
      <c r="A71" s="10"/>
      <c r="B71" s="7"/>
      <c r="C71" s="9"/>
      <c r="D71" s="9"/>
      <c r="E71" s="12">
        <f>IF(OR(A71="",B71=""),"",SUMIFS('Daily Readings'!$H:$H,'Daily Readings'!$A:$A,A71,'Daily Readings'!$D:$D,B71))</f>
        <v>0</v>
      </c>
      <c r="F71" s="12">
        <f>IF(C71="","",C71+N(D71)-N(E71))</f>
        <v>0</v>
      </c>
      <c r="G71" s="9"/>
      <c r="H71" s="12">
        <f>IF(OR(F71="",G71=""),"",G71-F71)</f>
        <v>0</v>
      </c>
      <c r="I71" s="13">
        <f>IF(OR(H71="",N(F71)=0),"",H71/F71)</f>
        <v>0</v>
      </c>
      <c r="J71" s="12">
        <f>IF(H71="","",H71*IFERROR(INDEX(Setup!$B$4:$B$9,MATCH(B71,Setup!$A$4:$A$9,0)),0))</f>
        <v>0</v>
      </c>
      <c r="K71" s="11">
        <f>IF(I71="","",IF(AND(ABS(I71)&gt;0.01,ABS(H71)&gt;=50),IF(H71&lt;0,"Loss - check","Gain - check"),"OK"))</f>
        <v>0</v>
      </c>
    </row>
    <row r="72" spans="1:11">
      <c r="A72" s="10"/>
      <c r="B72" s="7"/>
      <c r="C72" s="9"/>
      <c r="D72" s="9"/>
      <c r="E72" s="12">
        <f>IF(OR(A72="",B72=""),"",SUMIFS('Daily Readings'!$H:$H,'Daily Readings'!$A:$A,A72,'Daily Readings'!$D:$D,B72))</f>
        <v>0</v>
      </c>
      <c r="F72" s="12">
        <f>IF(C72="","",C72+N(D72)-N(E72))</f>
        <v>0</v>
      </c>
      <c r="G72" s="9"/>
      <c r="H72" s="12">
        <f>IF(OR(F72="",G72=""),"",G72-F72)</f>
        <v>0</v>
      </c>
      <c r="I72" s="13">
        <f>IF(OR(H72="",N(F72)=0),"",H72/F72)</f>
        <v>0</v>
      </c>
      <c r="J72" s="12">
        <f>IF(H72="","",H72*IFERROR(INDEX(Setup!$B$4:$B$9,MATCH(B72,Setup!$A$4:$A$9,0)),0))</f>
        <v>0</v>
      </c>
      <c r="K72" s="11">
        <f>IF(I72="","",IF(AND(ABS(I72)&gt;0.01,ABS(H72)&gt;=50),IF(H72&lt;0,"Loss - check","Gain - check"),"OK"))</f>
        <v>0</v>
      </c>
    </row>
    <row r="73" spans="1:11">
      <c r="A73" s="10"/>
      <c r="B73" s="7"/>
      <c r="C73" s="9"/>
      <c r="D73" s="9"/>
      <c r="E73" s="12">
        <f>IF(OR(A73="",B73=""),"",SUMIFS('Daily Readings'!$H:$H,'Daily Readings'!$A:$A,A73,'Daily Readings'!$D:$D,B73))</f>
        <v>0</v>
      </c>
      <c r="F73" s="12">
        <f>IF(C73="","",C73+N(D73)-N(E73))</f>
        <v>0</v>
      </c>
      <c r="G73" s="9"/>
      <c r="H73" s="12">
        <f>IF(OR(F73="",G73=""),"",G73-F73)</f>
        <v>0</v>
      </c>
      <c r="I73" s="13">
        <f>IF(OR(H73="",N(F73)=0),"",H73/F73)</f>
        <v>0</v>
      </c>
      <c r="J73" s="12">
        <f>IF(H73="","",H73*IFERROR(INDEX(Setup!$B$4:$B$9,MATCH(B73,Setup!$A$4:$A$9,0)),0))</f>
        <v>0</v>
      </c>
      <c r="K73" s="11">
        <f>IF(I73="","",IF(AND(ABS(I73)&gt;0.01,ABS(H73)&gt;=50),IF(H73&lt;0,"Loss - check","Gain - check"),"OK"))</f>
        <v>0</v>
      </c>
    </row>
    <row r="74" spans="1:11">
      <c r="A74" s="10"/>
      <c r="B74" s="7"/>
      <c r="C74" s="9"/>
      <c r="D74" s="9"/>
      <c r="E74" s="12">
        <f>IF(OR(A74="",B74=""),"",SUMIFS('Daily Readings'!$H:$H,'Daily Readings'!$A:$A,A74,'Daily Readings'!$D:$D,B74))</f>
        <v>0</v>
      </c>
      <c r="F74" s="12">
        <f>IF(C74="","",C74+N(D74)-N(E74))</f>
        <v>0</v>
      </c>
      <c r="G74" s="9"/>
      <c r="H74" s="12">
        <f>IF(OR(F74="",G74=""),"",G74-F74)</f>
        <v>0</v>
      </c>
      <c r="I74" s="13">
        <f>IF(OR(H74="",N(F74)=0),"",H74/F74)</f>
        <v>0</v>
      </c>
      <c r="J74" s="12">
        <f>IF(H74="","",H74*IFERROR(INDEX(Setup!$B$4:$B$9,MATCH(B74,Setup!$A$4:$A$9,0)),0))</f>
        <v>0</v>
      </c>
      <c r="K74" s="11">
        <f>IF(I74="","",IF(AND(ABS(I74)&gt;0.01,ABS(H74)&gt;=50),IF(H74&lt;0,"Loss - check","Gain - check"),"OK"))</f>
        <v>0</v>
      </c>
    </row>
    <row r="75" spans="1:11">
      <c r="A75" s="10"/>
      <c r="B75" s="7"/>
      <c r="C75" s="9"/>
      <c r="D75" s="9"/>
      <c r="E75" s="12">
        <f>IF(OR(A75="",B75=""),"",SUMIFS('Daily Readings'!$H:$H,'Daily Readings'!$A:$A,A75,'Daily Readings'!$D:$D,B75))</f>
        <v>0</v>
      </c>
      <c r="F75" s="12">
        <f>IF(C75="","",C75+N(D75)-N(E75))</f>
        <v>0</v>
      </c>
      <c r="G75" s="9"/>
      <c r="H75" s="12">
        <f>IF(OR(F75="",G75=""),"",G75-F75)</f>
        <v>0</v>
      </c>
      <c r="I75" s="13">
        <f>IF(OR(H75="",N(F75)=0),"",H75/F75)</f>
        <v>0</v>
      </c>
      <c r="J75" s="12">
        <f>IF(H75="","",H75*IFERROR(INDEX(Setup!$B$4:$B$9,MATCH(B75,Setup!$A$4:$A$9,0)),0))</f>
        <v>0</v>
      </c>
      <c r="K75" s="11">
        <f>IF(I75="","",IF(AND(ABS(I75)&gt;0.01,ABS(H75)&gt;=50),IF(H75&lt;0,"Loss - check","Gain - check"),"OK"))</f>
        <v>0</v>
      </c>
    </row>
    <row r="76" spans="1:11">
      <c r="A76" s="10"/>
      <c r="B76" s="7"/>
      <c r="C76" s="9"/>
      <c r="D76" s="9"/>
      <c r="E76" s="12">
        <f>IF(OR(A76="",B76=""),"",SUMIFS('Daily Readings'!$H:$H,'Daily Readings'!$A:$A,A76,'Daily Readings'!$D:$D,B76))</f>
        <v>0</v>
      </c>
      <c r="F76" s="12">
        <f>IF(C76="","",C76+N(D76)-N(E76))</f>
        <v>0</v>
      </c>
      <c r="G76" s="9"/>
      <c r="H76" s="12">
        <f>IF(OR(F76="",G76=""),"",G76-F76)</f>
        <v>0</v>
      </c>
      <c r="I76" s="13">
        <f>IF(OR(H76="",N(F76)=0),"",H76/F76)</f>
        <v>0</v>
      </c>
      <c r="J76" s="12">
        <f>IF(H76="","",H76*IFERROR(INDEX(Setup!$B$4:$B$9,MATCH(B76,Setup!$A$4:$A$9,0)),0))</f>
        <v>0</v>
      </c>
      <c r="K76" s="11">
        <f>IF(I76="","",IF(AND(ABS(I76)&gt;0.01,ABS(H76)&gt;=50),IF(H76&lt;0,"Loss - check","Gain - check"),"OK"))</f>
        <v>0</v>
      </c>
    </row>
    <row r="77" spans="1:11">
      <c r="A77" s="10"/>
      <c r="B77" s="7"/>
      <c r="C77" s="9"/>
      <c r="D77" s="9"/>
      <c r="E77" s="12">
        <f>IF(OR(A77="",B77=""),"",SUMIFS('Daily Readings'!$H:$H,'Daily Readings'!$A:$A,A77,'Daily Readings'!$D:$D,B77))</f>
        <v>0</v>
      </c>
      <c r="F77" s="12">
        <f>IF(C77="","",C77+N(D77)-N(E77))</f>
        <v>0</v>
      </c>
      <c r="G77" s="9"/>
      <c r="H77" s="12">
        <f>IF(OR(F77="",G77=""),"",G77-F77)</f>
        <v>0</v>
      </c>
      <c r="I77" s="13">
        <f>IF(OR(H77="",N(F77)=0),"",H77/F77)</f>
        <v>0</v>
      </c>
      <c r="J77" s="12">
        <f>IF(H77="","",H77*IFERROR(INDEX(Setup!$B$4:$B$9,MATCH(B77,Setup!$A$4:$A$9,0)),0))</f>
        <v>0</v>
      </c>
      <c r="K77" s="11">
        <f>IF(I77="","",IF(AND(ABS(I77)&gt;0.01,ABS(H77)&gt;=50),IF(H77&lt;0,"Loss - check","Gain - check"),"OK"))</f>
        <v>0</v>
      </c>
    </row>
    <row r="78" spans="1:11">
      <c r="A78" s="10"/>
      <c r="B78" s="7"/>
      <c r="C78" s="9"/>
      <c r="D78" s="9"/>
      <c r="E78" s="12">
        <f>IF(OR(A78="",B78=""),"",SUMIFS('Daily Readings'!$H:$H,'Daily Readings'!$A:$A,A78,'Daily Readings'!$D:$D,B78))</f>
        <v>0</v>
      </c>
      <c r="F78" s="12">
        <f>IF(C78="","",C78+N(D78)-N(E78))</f>
        <v>0</v>
      </c>
      <c r="G78" s="9"/>
      <c r="H78" s="12">
        <f>IF(OR(F78="",G78=""),"",G78-F78)</f>
        <v>0</v>
      </c>
      <c r="I78" s="13">
        <f>IF(OR(H78="",N(F78)=0),"",H78/F78)</f>
        <v>0</v>
      </c>
      <c r="J78" s="12">
        <f>IF(H78="","",H78*IFERROR(INDEX(Setup!$B$4:$B$9,MATCH(B78,Setup!$A$4:$A$9,0)),0))</f>
        <v>0</v>
      </c>
      <c r="K78" s="11">
        <f>IF(I78="","",IF(AND(ABS(I78)&gt;0.01,ABS(H78)&gt;=50),IF(H78&lt;0,"Loss - check","Gain - check"),"OK"))</f>
        <v>0</v>
      </c>
    </row>
    <row r="79" spans="1:11">
      <c r="A79" s="10"/>
      <c r="B79" s="7"/>
      <c r="C79" s="9"/>
      <c r="D79" s="9"/>
      <c r="E79" s="12">
        <f>IF(OR(A79="",B79=""),"",SUMIFS('Daily Readings'!$H:$H,'Daily Readings'!$A:$A,A79,'Daily Readings'!$D:$D,B79))</f>
        <v>0</v>
      </c>
      <c r="F79" s="12">
        <f>IF(C79="","",C79+N(D79)-N(E79))</f>
        <v>0</v>
      </c>
      <c r="G79" s="9"/>
      <c r="H79" s="12">
        <f>IF(OR(F79="",G79=""),"",G79-F79)</f>
        <v>0</v>
      </c>
      <c r="I79" s="13">
        <f>IF(OR(H79="",N(F79)=0),"",H79/F79)</f>
        <v>0</v>
      </c>
      <c r="J79" s="12">
        <f>IF(H79="","",H79*IFERROR(INDEX(Setup!$B$4:$B$9,MATCH(B79,Setup!$A$4:$A$9,0)),0))</f>
        <v>0</v>
      </c>
      <c r="K79" s="11">
        <f>IF(I79="","",IF(AND(ABS(I79)&gt;0.01,ABS(H79)&gt;=50),IF(H79&lt;0,"Loss - check","Gain - check"),"OK"))</f>
        <v>0</v>
      </c>
    </row>
    <row r="80" spans="1:11">
      <c r="A80" s="10"/>
      <c r="B80" s="7"/>
      <c r="C80" s="9"/>
      <c r="D80" s="9"/>
      <c r="E80" s="12">
        <f>IF(OR(A80="",B80=""),"",SUMIFS('Daily Readings'!$H:$H,'Daily Readings'!$A:$A,A80,'Daily Readings'!$D:$D,B80))</f>
        <v>0</v>
      </c>
      <c r="F80" s="12">
        <f>IF(C80="","",C80+N(D80)-N(E80))</f>
        <v>0</v>
      </c>
      <c r="G80" s="9"/>
      <c r="H80" s="12">
        <f>IF(OR(F80="",G80=""),"",G80-F80)</f>
        <v>0</v>
      </c>
      <c r="I80" s="13">
        <f>IF(OR(H80="",N(F80)=0),"",H80/F80)</f>
        <v>0</v>
      </c>
      <c r="J80" s="12">
        <f>IF(H80="","",H80*IFERROR(INDEX(Setup!$B$4:$B$9,MATCH(B80,Setup!$A$4:$A$9,0)),0))</f>
        <v>0</v>
      </c>
      <c r="K80" s="11">
        <f>IF(I80="","",IF(AND(ABS(I80)&gt;0.01,ABS(H80)&gt;=50),IF(H80&lt;0,"Loss - check","Gain - check"),"OK"))</f>
        <v>0</v>
      </c>
    </row>
    <row r="81" spans="1:11">
      <c r="A81" s="10"/>
      <c r="B81" s="7"/>
      <c r="C81" s="9"/>
      <c r="D81" s="9"/>
      <c r="E81" s="12">
        <f>IF(OR(A81="",B81=""),"",SUMIFS('Daily Readings'!$H:$H,'Daily Readings'!$A:$A,A81,'Daily Readings'!$D:$D,B81))</f>
        <v>0</v>
      </c>
      <c r="F81" s="12">
        <f>IF(C81="","",C81+N(D81)-N(E81))</f>
        <v>0</v>
      </c>
      <c r="G81" s="9"/>
      <c r="H81" s="12">
        <f>IF(OR(F81="",G81=""),"",G81-F81)</f>
        <v>0</v>
      </c>
      <c r="I81" s="13">
        <f>IF(OR(H81="",N(F81)=0),"",H81/F81)</f>
        <v>0</v>
      </c>
      <c r="J81" s="12">
        <f>IF(H81="","",H81*IFERROR(INDEX(Setup!$B$4:$B$9,MATCH(B81,Setup!$A$4:$A$9,0)),0))</f>
        <v>0</v>
      </c>
      <c r="K81" s="11">
        <f>IF(I81="","",IF(AND(ABS(I81)&gt;0.01,ABS(H81)&gt;=50),IF(H81&lt;0,"Loss - check","Gain - check"),"OK"))</f>
        <v>0</v>
      </c>
    </row>
    <row r="82" spans="1:11">
      <c r="A82" s="10"/>
      <c r="B82" s="7"/>
      <c r="C82" s="9"/>
      <c r="D82" s="9"/>
      <c r="E82" s="12">
        <f>IF(OR(A82="",B82=""),"",SUMIFS('Daily Readings'!$H:$H,'Daily Readings'!$A:$A,A82,'Daily Readings'!$D:$D,B82))</f>
        <v>0</v>
      </c>
      <c r="F82" s="12">
        <f>IF(C82="","",C82+N(D82)-N(E82))</f>
        <v>0</v>
      </c>
      <c r="G82" s="9"/>
      <c r="H82" s="12">
        <f>IF(OR(F82="",G82=""),"",G82-F82)</f>
        <v>0</v>
      </c>
      <c r="I82" s="13">
        <f>IF(OR(H82="",N(F82)=0),"",H82/F82)</f>
        <v>0</v>
      </c>
      <c r="J82" s="12">
        <f>IF(H82="","",H82*IFERROR(INDEX(Setup!$B$4:$B$9,MATCH(B82,Setup!$A$4:$A$9,0)),0))</f>
        <v>0</v>
      </c>
      <c r="K82" s="11">
        <f>IF(I82="","",IF(AND(ABS(I82)&gt;0.01,ABS(H82)&gt;=50),IF(H82&lt;0,"Loss - check","Gain - check"),"OK"))</f>
        <v>0</v>
      </c>
    </row>
    <row r="83" spans="1:11">
      <c r="A83" s="10"/>
      <c r="B83" s="7"/>
      <c r="C83" s="9"/>
      <c r="D83" s="9"/>
      <c r="E83" s="12">
        <f>IF(OR(A83="",B83=""),"",SUMIFS('Daily Readings'!$H:$H,'Daily Readings'!$A:$A,A83,'Daily Readings'!$D:$D,B83))</f>
        <v>0</v>
      </c>
      <c r="F83" s="12">
        <f>IF(C83="","",C83+N(D83)-N(E83))</f>
        <v>0</v>
      </c>
      <c r="G83" s="9"/>
      <c r="H83" s="12">
        <f>IF(OR(F83="",G83=""),"",G83-F83)</f>
        <v>0</v>
      </c>
      <c r="I83" s="13">
        <f>IF(OR(H83="",N(F83)=0),"",H83/F83)</f>
        <v>0</v>
      </c>
      <c r="J83" s="12">
        <f>IF(H83="","",H83*IFERROR(INDEX(Setup!$B$4:$B$9,MATCH(B83,Setup!$A$4:$A$9,0)),0))</f>
        <v>0</v>
      </c>
      <c r="K83" s="11">
        <f>IF(I83="","",IF(AND(ABS(I83)&gt;0.01,ABS(H83)&gt;=50),IF(H83&lt;0,"Loss - check","Gain - check"),"OK"))</f>
        <v>0</v>
      </c>
    </row>
    <row r="84" spans="1:11">
      <c r="A84" s="10"/>
      <c r="B84" s="7"/>
      <c r="C84" s="9"/>
      <c r="D84" s="9"/>
      <c r="E84" s="12">
        <f>IF(OR(A84="",B84=""),"",SUMIFS('Daily Readings'!$H:$H,'Daily Readings'!$A:$A,A84,'Daily Readings'!$D:$D,B84))</f>
        <v>0</v>
      </c>
      <c r="F84" s="12">
        <f>IF(C84="","",C84+N(D84)-N(E84))</f>
        <v>0</v>
      </c>
      <c r="G84" s="9"/>
      <c r="H84" s="12">
        <f>IF(OR(F84="",G84=""),"",G84-F84)</f>
        <v>0</v>
      </c>
      <c r="I84" s="13">
        <f>IF(OR(H84="",N(F84)=0),"",H84/F84)</f>
        <v>0</v>
      </c>
      <c r="J84" s="12">
        <f>IF(H84="","",H84*IFERROR(INDEX(Setup!$B$4:$B$9,MATCH(B84,Setup!$A$4:$A$9,0)),0))</f>
        <v>0</v>
      </c>
      <c r="K84" s="11">
        <f>IF(I84="","",IF(AND(ABS(I84)&gt;0.01,ABS(H84)&gt;=50),IF(H84&lt;0,"Loss - check","Gain - check"),"OK"))</f>
        <v>0</v>
      </c>
    </row>
    <row r="85" spans="1:11">
      <c r="A85" s="10"/>
      <c r="B85" s="7"/>
      <c r="C85" s="9"/>
      <c r="D85" s="9"/>
      <c r="E85" s="12">
        <f>IF(OR(A85="",B85=""),"",SUMIFS('Daily Readings'!$H:$H,'Daily Readings'!$A:$A,A85,'Daily Readings'!$D:$D,B85))</f>
        <v>0</v>
      </c>
      <c r="F85" s="12">
        <f>IF(C85="","",C85+N(D85)-N(E85))</f>
        <v>0</v>
      </c>
      <c r="G85" s="9"/>
      <c r="H85" s="12">
        <f>IF(OR(F85="",G85=""),"",G85-F85)</f>
        <v>0</v>
      </c>
      <c r="I85" s="13">
        <f>IF(OR(H85="",N(F85)=0),"",H85/F85)</f>
        <v>0</v>
      </c>
      <c r="J85" s="12">
        <f>IF(H85="","",H85*IFERROR(INDEX(Setup!$B$4:$B$9,MATCH(B85,Setup!$A$4:$A$9,0)),0))</f>
        <v>0</v>
      </c>
      <c r="K85" s="11">
        <f>IF(I85="","",IF(AND(ABS(I85)&gt;0.01,ABS(H85)&gt;=50),IF(H85&lt;0,"Loss - check","Gain - check"),"OK"))</f>
        <v>0</v>
      </c>
    </row>
    <row r="86" spans="1:11">
      <c r="A86" s="10"/>
      <c r="B86" s="7"/>
      <c r="C86" s="9"/>
      <c r="D86" s="9"/>
      <c r="E86" s="12">
        <f>IF(OR(A86="",B86=""),"",SUMIFS('Daily Readings'!$H:$H,'Daily Readings'!$A:$A,A86,'Daily Readings'!$D:$D,B86))</f>
        <v>0</v>
      </c>
      <c r="F86" s="12">
        <f>IF(C86="","",C86+N(D86)-N(E86))</f>
        <v>0</v>
      </c>
      <c r="G86" s="9"/>
      <c r="H86" s="12">
        <f>IF(OR(F86="",G86=""),"",G86-F86)</f>
        <v>0</v>
      </c>
      <c r="I86" s="13">
        <f>IF(OR(H86="",N(F86)=0),"",H86/F86)</f>
        <v>0</v>
      </c>
      <c r="J86" s="12">
        <f>IF(H86="","",H86*IFERROR(INDEX(Setup!$B$4:$B$9,MATCH(B86,Setup!$A$4:$A$9,0)),0))</f>
        <v>0</v>
      </c>
      <c r="K86" s="11">
        <f>IF(I86="","",IF(AND(ABS(I86)&gt;0.01,ABS(H86)&gt;=50),IF(H86&lt;0,"Loss - check","Gain - check"),"OK"))</f>
        <v>0</v>
      </c>
    </row>
    <row r="87" spans="1:11">
      <c r="A87" s="10"/>
      <c r="B87" s="7"/>
      <c r="C87" s="9"/>
      <c r="D87" s="9"/>
      <c r="E87" s="12">
        <f>IF(OR(A87="",B87=""),"",SUMIFS('Daily Readings'!$H:$H,'Daily Readings'!$A:$A,A87,'Daily Readings'!$D:$D,B87))</f>
        <v>0</v>
      </c>
      <c r="F87" s="12">
        <f>IF(C87="","",C87+N(D87)-N(E87))</f>
        <v>0</v>
      </c>
      <c r="G87" s="9"/>
      <c r="H87" s="12">
        <f>IF(OR(F87="",G87=""),"",G87-F87)</f>
        <v>0</v>
      </c>
      <c r="I87" s="13">
        <f>IF(OR(H87="",N(F87)=0),"",H87/F87)</f>
        <v>0</v>
      </c>
      <c r="J87" s="12">
        <f>IF(H87="","",H87*IFERROR(INDEX(Setup!$B$4:$B$9,MATCH(B87,Setup!$A$4:$A$9,0)),0))</f>
        <v>0</v>
      </c>
      <c r="K87" s="11">
        <f>IF(I87="","",IF(AND(ABS(I87)&gt;0.01,ABS(H87)&gt;=50),IF(H87&lt;0,"Loss - check","Gain - check"),"OK"))</f>
        <v>0</v>
      </c>
    </row>
    <row r="88" spans="1:11">
      <c r="A88" s="10"/>
      <c r="B88" s="7"/>
      <c r="C88" s="9"/>
      <c r="D88" s="9"/>
      <c r="E88" s="12">
        <f>IF(OR(A88="",B88=""),"",SUMIFS('Daily Readings'!$H:$H,'Daily Readings'!$A:$A,A88,'Daily Readings'!$D:$D,B88))</f>
        <v>0</v>
      </c>
      <c r="F88" s="12">
        <f>IF(C88="","",C88+N(D88)-N(E88))</f>
        <v>0</v>
      </c>
      <c r="G88" s="9"/>
      <c r="H88" s="12">
        <f>IF(OR(F88="",G88=""),"",G88-F88)</f>
        <v>0</v>
      </c>
      <c r="I88" s="13">
        <f>IF(OR(H88="",N(F88)=0),"",H88/F88)</f>
        <v>0</v>
      </c>
      <c r="J88" s="12">
        <f>IF(H88="","",H88*IFERROR(INDEX(Setup!$B$4:$B$9,MATCH(B88,Setup!$A$4:$A$9,0)),0))</f>
        <v>0</v>
      </c>
      <c r="K88" s="11">
        <f>IF(I88="","",IF(AND(ABS(I88)&gt;0.01,ABS(H88)&gt;=50),IF(H88&lt;0,"Loss - check","Gain - check"),"OK"))</f>
        <v>0</v>
      </c>
    </row>
    <row r="89" spans="1:11">
      <c r="A89" s="10"/>
      <c r="B89" s="7"/>
      <c r="C89" s="9"/>
      <c r="D89" s="9"/>
      <c r="E89" s="12">
        <f>IF(OR(A89="",B89=""),"",SUMIFS('Daily Readings'!$H:$H,'Daily Readings'!$A:$A,A89,'Daily Readings'!$D:$D,B89))</f>
        <v>0</v>
      </c>
      <c r="F89" s="12">
        <f>IF(C89="","",C89+N(D89)-N(E89))</f>
        <v>0</v>
      </c>
      <c r="G89" s="9"/>
      <c r="H89" s="12">
        <f>IF(OR(F89="",G89=""),"",G89-F89)</f>
        <v>0</v>
      </c>
      <c r="I89" s="13">
        <f>IF(OR(H89="",N(F89)=0),"",H89/F89)</f>
        <v>0</v>
      </c>
      <c r="J89" s="12">
        <f>IF(H89="","",H89*IFERROR(INDEX(Setup!$B$4:$B$9,MATCH(B89,Setup!$A$4:$A$9,0)),0))</f>
        <v>0</v>
      </c>
      <c r="K89" s="11">
        <f>IF(I89="","",IF(AND(ABS(I89)&gt;0.01,ABS(H89)&gt;=50),IF(H89&lt;0,"Loss - check","Gain - check"),"OK"))</f>
        <v>0</v>
      </c>
    </row>
    <row r="90" spans="1:11">
      <c r="A90" s="10"/>
      <c r="B90" s="7"/>
      <c r="C90" s="9"/>
      <c r="D90" s="9"/>
      <c r="E90" s="12">
        <f>IF(OR(A90="",B90=""),"",SUMIFS('Daily Readings'!$H:$H,'Daily Readings'!$A:$A,A90,'Daily Readings'!$D:$D,B90))</f>
        <v>0</v>
      </c>
      <c r="F90" s="12">
        <f>IF(C90="","",C90+N(D90)-N(E90))</f>
        <v>0</v>
      </c>
      <c r="G90" s="9"/>
      <c r="H90" s="12">
        <f>IF(OR(F90="",G90=""),"",G90-F90)</f>
        <v>0</v>
      </c>
      <c r="I90" s="13">
        <f>IF(OR(H90="",N(F90)=0),"",H90/F90)</f>
        <v>0</v>
      </c>
      <c r="J90" s="12">
        <f>IF(H90="","",H90*IFERROR(INDEX(Setup!$B$4:$B$9,MATCH(B90,Setup!$A$4:$A$9,0)),0))</f>
        <v>0</v>
      </c>
      <c r="K90" s="11">
        <f>IF(I90="","",IF(AND(ABS(I90)&gt;0.01,ABS(H90)&gt;=50),IF(H90&lt;0,"Loss - check","Gain - check"),"OK"))</f>
        <v>0</v>
      </c>
    </row>
    <row r="91" spans="1:11">
      <c r="A91" s="10"/>
      <c r="B91" s="7"/>
      <c r="C91" s="9"/>
      <c r="D91" s="9"/>
      <c r="E91" s="12">
        <f>IF(OR(A91="",B91=""),"",SUMIFS('Daily Readings'!$H:$H,'Daily Readings'!$A:$A,A91,'Daily Readings'!$D:$D,B91))</f>
        <v>0</v>
      </c>
      <c r="F91" s="12">
        <f>IF(C91="","",C91+N(D91)-N(E91))</f>
        <v>0</v>
      </c>
      <c r="G91" s="9"/>
      <c r="H91" s="12">
        <f>IF(OR(F91="",G91=""),"",G91-F91)</f>
        <v>0</v>
      </c>
      <c r="I91" s="13">
        <f>IF(OR(H91="",N(F91)=0),"",H91/F91)</f>
        <v>0</v>
      </c>
      <c r="J91" s="12">
        <f>IF(H91="","",H91*IFERROR(INDEX(Setup!$B$4:$B$9,MATCH(B91,Setup!$A$4:$A$9,0)),0))</f>
        <v>0</v>
      </c>
      <c r="K91" s="11">
        <f>IF(I91="","",IF(AND(ABS(I91)&gt;0.01,ABS(H91)&gt;=50),IF(H91&lt;0,"Loss - check","Gain - check"),"OK"))</f>
        <v>0</v>
      </c>
    </row>
    <row r="92" spans="1:11">
      <c r="A92" s="10"/>
      <c r="B92" s="7"/>
      <c r="C92" s="9"/>
      <c r="D92" s="9"/>
      <c r="E92" s="12">
        <f>IF(OR(A92="",B92=""),"",SUMIFS('Daily Readings'!$H:$H,'Daily Readings'!$A:$A,A92,'Daily Readings'!$D:$D,B92))</f>
        <v>0</v>
      </c>
      <c r="F92" s="12">
        <f>IF(C92="","",C92+N(D92)-N(E92))</f>
        <v>0</v>
      </c>
      <c r="G92" s="9"/>
      <c r="H92" s="12">
        <f>IF(OR(F92="",G92=""),"",G92-F92)</f>
        <v>0</v>
      </c>
      <c r="I92" s="13">
        <f>IF(OR(H92="",N(F92)=0),"",H92/F92)</f>
        <v>0</v>
      </c>
      <c r="J92" s="12">
        <f>IF(H92="","",H92*IFERROR(INDEX(Setup!$B$4:$B$9,MATCH(B92,Setup!$A$4:$A$9,0)),0))</f>
        <v>0</v>
      </c>
      <c r="K92" s="11">
        <f>IF(I92="","",IF(AND(ABS(I92)&gt;0.01,ABS(H92)&gt;=50),IF(H92&lt;0,"Loss - check","Gain - check"),"OK"))</f>
        <v>0</v>
      </c>
    </row>
    <row r="93" spans="1:11">
      <c r="A93" s="10"/>
      <c r="B93" s="7"/>
      <c r="C93" s="9"/>
      <c r="D93" s="9"/>
      <c r="E93" s="12">
        <f>IF(OR(A93="",B93=""),"",SUMIFS('Daily Readings'!$H:$H,'Daily Readings'!$A:$A,A93,'Daily Readings'!$D:$D,B93))</f>
        <v>0</v>
      </c>
      <c r="F93" s="12">
        <f>IF(C93="","",C93+N(D93)-N(E93))</f>
        <v>0</v>
      </c>
      <c r="G93" s="9"/>
      <c r="H93" s="12">
        <f>IF(OR(F93="",G93=""),"",G93-F93)</f>
        <v>0</v>
      </c>
      <c r="I93" s="13">
        <f>IF(OR(H93="",N(F93)=0),"",H93/F93)</f>
        <v>0</v>
      </c>
      <c r="J93" s="12">
        <f>IF(H93="","",H93*IFERROR(INDEX(Setup!$B$4:$B$9,MATCH(B93,Setup!$A$4:$A$9,0)),0))</f>
        <v>0</v>
      </c>
      <c r="K93" s="11">
        <f>IF(I93="","",IF(AND(ABS(I93)&gt;0.01,ABS(H93)&gt;=50),IF(H93&lt;0,"Loss - check","Gain - check"),"OK"))</f>
        <v>0</v>
      </c>
    </row>
    <row r="94" spans="1:11">
      <c r="A94" s="10"/>
      <c r="B94" s="7"/>
      <c r="C94" s="9"/>
      <c r="D94" s="9"/>
      <c r="E94" s="12">
        <f>IF(OR(A94="",B94=""),"",SUMIFS('Daily Readings'!$H:$H,'Daily Readings'!$A:$A,A94,'Daily Readings'!$D:$D,B94))</f>
        <v>0</v>
      </c>
      <c r="F94" s="12">
        <f>IF(C94="","",C94+N(D94)-N(E94))</f>
        <v>0</v>
      </c>
      <c r="G94" s="9"/>
      <c r="H94" s="12">
        <f>IF(OR(F94="",G94=""),"",G94-F94)</f>
        <v>0</v>
      </c>
      <c r="I94" s="13">
        <f>IF(OR(H94="",N(F94)=0),"",H94/F94)</f>
        <v>0</v>
      </c>
      <c r="J94" s="12">
        <f>IF(H94="","",H94*IFERROR(INDEX(Setup!$B$4:$B$9,MATCH(B94,Setup!$A$4:$A$9,0)),0))</f>
        <v>0</v>
      </c>
      <c r="K94" s="11">
        <f>IF(I94="","",IF(AND(ABS(I94)&gt;0.01,ABS(H94)&gt;=50),IF(H94&lt;0,"Loss - check","Gain - check"),"OK"))</f>
        <v>0</v>
      </c>
    </row>
    <row r="95" spans="1:11">
      <c r="A95" s="10"/>
      <c r="B95" s="7"/>
      <c r="C95" s="9"/>
      <c r="D95" s="9"/>
      <c r="E95" s="12">
        <f>IF(OR(A95="",B95=""),"",SUMIFS('Daily Readings'!$H:$H,'Daily Readings'!$A:$A,A95,'Daily Readings'!$D:$D,B95))</f>
        <v>0</v>
      </c>
      <c r="F95" s="12">
        <f>IF(C95="","",C95+N(D95)-N(E95))</f>
        <v>0</v>
      </c>
      <c r="G95" s="9"/>
      <c r="H95" s="12">
        <f>IF(OR(F95="",G95=""),"",G95-F95)</f>
        <v>0</v>
      </c>
      <c r="I95" s="13">
        <f>IF(OR(H95="",N(F95)=0),"",H95/F95)</f>
        <v>0</v>
      </c>
      <c r="J95" s="12">
        <f>IF(H95="","",H95*IFERROR(INDEX(Setup!$B$4:$B$9,MATCH(B95,Setup!$A$4:$A$9,0)),0))</f>
        <v>0</v>
      </c>
      <c r="K95" s="11">
        <f>IF(I95="","",IF(AND(ABS(I95)&gt;0.01,ABS(H95)&gt;=50),IF(H95&lt;0,"Loss - check","Gain - check"),"OK"))</f>
        <v>0</v>
      </c>
    </row>
    <row r="96" spans="1:11">
      <c r="A96" s="10"/>
      <c r="B96" s="7"/>
      <c r="C96" s="9"/>
      <c r="D96" s="9"/>
      <c r="E96" s="12">
        <f>IF(OR(A96="",B96=""),"",SUMIFS('Daily Readings'!$H:$H,'Daily Readings'!$A:$A,A96,'Daily Readings'!$D:$D,B96))</f>
        <v>0</v>
      </c>
      <c r="F96" s="12">
        <f>IF(C96="","",C96+N(D96)-N(E96))</f>
        <v>0</v>
      </c>
      <c r="G96" s="9"/>
      <c r="H96" s="12">
        <f>IF(OR(F96="",G96=""),"",G96-F96)</f>
        <v>0</v>
      </c>
      <c r="I96" s="13">
        <f>IF(OR(H96="",N(F96)=0),"",H96/F96)</f>
        <v>0</v>
      </c>
      <c r="J96" s="12">
        <f>IF(H96="","",H96*IFERROR(INDEX(Setup!$B$4:$B$9,MATCH(B96,Setup!$A$4:$A$9,0)),0))</f>
        <v>0</v>
      </c>
      <c r="K96" s="11">
        <f>IF(I96="","",IF(AND(ABS(I96)&gt;0.01,ABS(H96)&gt;=50),IF(H96&lt;0,"Loss - check","Gain - check"),"OK"))</f>
        <v>0</v>
      </c>
    </row>
    <row r="97" spans="1:11">
      <c r="A97" s="10"/>
      <c r="B97" s="7"/>
      <c r="C97" s="9"/>
      <c r="D97" s="9"/>
      <c r="E97" s="12">
        <f>IF(OR(A97="",B97=""),"",SUMIFS('Daily Readings'!$H:$H,'Daily Readings'!$A:$A,A97,'Daily Readings'!$D:$D,B97))</f>
        <v>0</v>
      </c>
      <c r="F97" s="12">
        <f>IF(C97="","",C97+N(D97)-N(E97))</f>
        <v>0</v>
      </c>
      <c r="G97" s="9"/>
      <c r="H97" s="12">
        <f>IF(OR(F97="",G97=""),"",G97-F97)</f>
        <v>0</v>
      </c>
      <c r="I97" s="13">
        <f>IF(OR(H97="",N(F97)=0),"",H97/F97)</f>
        <v>0</v>
      </c>
      <c r="J97" s="12">
        <f>IF(H97="","",H97*IFERROR(INDEX(Setup!$B$4:$B$9,MATCH(B97,Setup!$A$4:$A$9,0)),0))</f>
        <v>0</v>
      </c>
      <c r="K97" s="11">
        <f>IF(I97="","",IF(AND(ABS(I97)&gt;0.01,ABS(H97)&gt;=50),IF(H97&lt;0,"Loss - check","Gain - check"),"OK"))</f>
        <v>0</v>
      </c>
    </row>
    <row r="98" spans="1:11">
      <c r="A98" s="10"/>
      <c r="B98" s="7"/>
      <c r="C98" s="9"/>
      <c r="D98" s="9"/>
      <c r="E98" s="12">
        <f>IF(OR(A98="",B98=""),"",SUMIFS('Daily Readings'!$H:$H,'Daily Readings'!$A:$A,A98,'Daily Readings'!$D:$D,B98))</f>
        <v>0</v>
      </c>
      <c r="F98" s="12">
        <f>IF(C98="","",C98+N(D98)-N(E98))</f>
        <v>0</v>
      </c>
      <c r="G98" s="9"/>
      <c r="H98" s="12">
        <f>IF(OR(F98="",G98=""),"",G98-F98)</f>
        <v>0</v>
      </c>
      <c r="I98" s="13">
        <f>IF(OR(H98="",N(F98)=0),"",H98/F98)</f>
        <v>0</v>
      </c>
      <c r="J98" s="12">
        <f>IF(H98="","",H98*IFERROR(INDEX(Setup!$B$4:$B$9,MATCH(B98,Setup!$A$4:$A$9,0)),0))</f>
        <v>0</v>
      </c>
      <c r="K98" s="11">
        <f>IF(I98="","",IF(AND(ABS(I98)&gt;0.01,ABS(H98)&gt;=50),IF(H98&lt;0,"Loss - check","Gain - check"),"OK"))</f>
        <v>0</v>
      </c>
    </row>
    <row r="99" spans="1:11">
      <c r="A99" s="10"/>
      <c r="B99" s="7"/>
      <c r="C99" s="9"/>
      <c r="D99" s="9"/>
      <c r="E99" s="12">
        <f>IF(OR(A99="",B99=""),"",SUMIFS('Daily Readings'!$H:$H,'Daily Readings'!$A:$A,A99,'Daily Readings'!$D:$D,B99))</f>
        <v>0</v>
      </c>
      <c r="F99" s="12">
        <f>IF(C99="","",C99+N(D99)-N(E99))</f>
        <v>0</v>
      </c>
      <c r="G99" s="9"/>
      <c r="H99" s="12">
        <f>IF(OR(F99="",G99=""),"",G99-F99)</f>
        <v>0</v>
      </c>
      <c r="I99" s="13">
        <f>IF(OR(H99="",N(F99)=0),"",H99/F99)</f>
        <v>0</v>
      </c>
      <c r="J99" s="12">
        <f>IF(H99="","",H99*IFERROR(INDEX(Setup!$B$4:$B$9,MATCH(B99,Setup!$A$4:$A$9,0)),0))</f>
        <v>0</v>
      </c>
      <c r="K99" s="11">
        <f>IF(I99="","",IF(AND(ABS(I99)&gt;0.01,ABS(H99)&gt;=50),IF(H99&lt;0,"Loss - check","Gain - check"),"OK"))</f>
        <v>0</v>
      </c>
    </row>
    <row r="100" spans="1:11">
      <c r="A100" s="10"/>
      <c r="B100" s="7"/>
      <c r="C100" s="9"/>
      <c r="D100" s="9"/>
      <c r="E100" s="12">
        <f>IF(OR(A100="",B100=""),"",SUMIFS('Daily Readings'!$H:$H,'Daily Readings'!$A:$A,A100,'Daily Readings'!$D:$D,B100))</f>
        <v>0</v>
      </c>
      <c r="F100" s="12">
        <f>IF(C100="","",C100+N(D100)-N(E100))</f>
        <v>0</v>
      </c>
      <c r="G100" s="9"/>
      <c r="H100" s="12">
        <f>IF(OR(F100="",G100=""),"",G100-F100)</f>
        <v>0</v>
      </c>
      <c r="I100" s="13">
        <f>IF(OR(H100="",N(F100)=0),"",H100/F100)</f>
        <v>0</v>
      </c>
      <c r="J100" s="12">
        <f>IF(H100="","",H100*IFERROR(INDEX(Setup!$B$4:$B$9,MATCH(B100,Setup!$A$4:$A$9,0)),0))</f>
        <v>0</v>
      </c>
      <c r="K100" s="11">
        <f>IF(I100="","",IF(AND(ABS(I100)&gt;0.01,ABS(H100)&gt;=50),IF(H100&lt;0,"Loss - check","Gain - check"),"OK"))</f>
        <v>0</v>
      </c>
    </row>
    <row r="101" spans="1:11">
      <c r="A101" s="10"/>
      <c r="B101" s="7"/>
      <c r="C101" s="9"/>
      <c r="D101" s="9"/>
      <c r="E101" s="12">
        <f>IF(OR(A101="",B101=""),"",SUMIFS('Daily Readings'!$H:$H,'Daily Readings'!$A:$A,A101,'Daily Readings'!$D:$D,B101))</f>
        <v>0</v>
      </c>
      <c r="F101" s="12">
        <f>IF(C101="","",C101+N(D101)-N(E101))</f>
        <v>0</v>
      </c>
      <c r="G101" s="9"/>
      <c r="H101" s="12">
        <f>IF(OR(F101="",G101=""),"",G101-F101)</f>
        <v>0</v>
      </c>
      <c r="I101" s="13">
        <f>IF(OR(H101="",N(F101)=0),"",H101/F101)</f>
        <v>0</v>
      </c>
      <c r="J101" s="12">
        <f>IF(H101="","",H101*IFERROR(INDEX(Setup!$B$4:$B$9,MATCH(B101,Setup!$A$4:$A$9,0)),0))</f>
        <v>0</v>
      </c>
      <c r="K101" s="11">
        <f>IF(I101="","",IF(AND(ABS(I101)&gt;0.01,ABS(H101)&gt;=50),IF(H101&lt;0,"Loss - check","Gain - check"),"OK"))</f>
        <v>0</v>
      </c>
    </row>
    <row r="102" spans="1:11">
      <c r="A102" s="10"/>
      <c r="B102" s="7"/>
      <c r="C102" s="9"/>
      <c r="D102" s="9"/>
      <c r="E102" s="12">
        <f>IF(OR(A102="",B102=""),"",SUMIFS('Daily Readings'!$H:$H,'Daily Readings'!$A:$A,A102,'Daily Readings'!$D:$D,B102))</f>
        <v>0</v>
      </c>
      <c r="F102" s="12">
        <f>IF(C102="","",C102+N(D102)-N(E102))</f>
        <v>0</v>
      </c>
      <c r="G102" s="9"/>
      <c r="H102" s="12">
        <f>IF(OR(F102="",G102=""),"",G102-F102)</f>
        <v>0</v>
      </c>
      <c r="I102" s="13">
        <f>IF(OR(H102="",N(F102)=0),"",H102/F102)</f>
        <v>0</v>
      </c>
      <c r="J102" s="12">
        <f>IF(H102="","",H102*IFERROR(INDEX(Setup!$B$4:$B$9,MATCH(B102,Setup!$A$4:$A$9,0)),0))</f>
        <v>0</v>
      </c>
      <c r="K102" s="11">
        <f>IF(I102="","",IF(AND(ABS(I102)&gt;0.01,ABS(H102)&gt;=50),IF(H102&lt;0,"Loss - check","Gain - check"),"OK"))</f>
        <v>0</v>
      </c>
    </row>
    <row r="103" spans="1:11">
      <c r="A103" s="10"/>
      <c r="B103" s="7"/>
      <c r="C103" s="9"/>
      <c r="D103" s="9"/>
      <c r="E103" s="12">
        <f>IF(OR(A103="",B103=""),"",SUMIFS('Daily Readings'!$H:$H,'Daily Readings'!$A:$A,A103,'Daily Readings'!$D:$D,B103))</f>
        <v>0</v>
      </c>
      <c r="F103" s="12">
        <f>IF(C103="","",C103+N(D103)-N(E103))</f>
        <v>0</v>
      </c>
      <c r="G103" s="9"/>
      <c r="H103" s="12">
        <f>IF(OR(F103="",G103=""),"",G103-F103)</f>
        <v>0</v>
      </c>
      <c r="I103" s="13">
        <f>IF(OR(H103="",N(F103)=0),"",H103/F103)</f>
        <v>0</v>
      </c>
      <c r="J103" s="12">
        <f>IF(H103="","",H103*IFERROR(INDEX(Setup!$B$4:$B$9,MATCH(B103,Setup!$A$4:$A$9,0)),0))</f>
        <v>0</v>
      </c>
      <c r="K103" s="11">
        <f>IF(I103="","",IF(AND(ABS(I103)&gt;0.01,ABS(H103)&gt;=50),IF(H103&lt;0,"Loss - check","Gain - check"),"OK"))</f>
        <v>0</v>
      </c>
    </row>
    <row r="104" spans="1:11">
      <c r="A104" s="10"/>
      <c r="B104" s="7"/>
      <c r="C104" s="9"/>
      <c r="D104" s="9"/>
      <c r="E104" s="12">
        <f>IF(OR(A104="",B104=""),"",SUMIFS('Daily Readings'!$H:$H,'Daily Readings'!$A:$A,A104,'Daily Readings'!$D:$D,B104))</f>
        <v>0</v>
      </c>
      <c r="F104" s="12">
        <f>IF(C104="","",C104+N(D104)-N(E104))</f>
        <v>0</v>
      </c>
      <c r="G104" s="9"/>
      <c r="H104" s="12">
        <f>IF(OR(F104="",G104=""),"",G104-F104)</f>
        <v>0</v>
      </c>
      <c r="I104" s="13">
        <f>IF(OR(H104="",N(F104)=0),"",H104/F104)</f>
        <v>0</v>
      </c>
      <c r="J104" s="12">
        <f>IF(H104="","",H104*IFERROR(INDEX(Setup!$B$4:$B$9,MATCH(B104,Setup!$A$4:$A$9,0)),0))</f>
        <v>0</v>
      </c>
      <c r="K104" s="11">
        <f>IF(I104="","",IF(AND(ABS(I104)&gt;0.01,ABS(H104)&gt;=50),IF(H104&lt;0,"Loss - check","Gain - check"),"OK"))</f>
        <v>0</v>
      </c>
    </row>
    <row r="105" spans="1:11">
      <c r="A105" s="10"/>
      <c r="B105" s="7"/>
      <c r="C105" s="9"/>
      <c r="D105" s="9"/>
      <c r="E105" s="12">
        <f>IF(OR(A105="",B105=""),"",SUMIFS('Daily Readings'!$H:$H,'Daily Readings'!$A:$A,A105,'Daily Readings'!$D:$D,B105))</f>
        <v>0</v>
      </c>
      <c r="F105" s="12">
        <f>IF(C105="","",C105+N(D105)-N(E105))</f>
        <v>0</v>
      </c>
      <c r="G105" s="9"/>
      <c r="H105" s="12">
        <f>IF(OR(F105="",G105=""),"",G105-F105)</f>
        <v>0</v>
      </c>
      <c r="I105" s="13">
        <f>IF(OR(H105="",N(F105)=0),"",H105/F105)</f>
        <v>0</v>
      </c>
      <c r="J105" s="12">
        <f>IF(H105="","",H105*IFERROR(INDEX(Setup!$B$4:$B$9,MATCH(B105,Setup!$A$4:$A$9,0)),0))</f>
        <v>0</v>
      </c>
      <c r="K105" s="11">
        <f>IF(I105="","",IF(AND(ABS(I105)&gt;0.01,ABS(H105)&gt;=50),IF(H105&lt;0,"Loss - check","Gain - check"),"OK"))</f>
        <v>0</v>
      </c>
    </row>
    <row r="106" spans="1:11">
      <c r="A106" s="10"/>
      <c r="B106" s="7"/>
      <c r="C106" s="9"/>
      <c r="D106" s="9"/>
      <c r="E106" s="12">
        <f>IF(OR(A106="",B106=""),"",SUMIFS('Daily Readings'!$H:$H,'Daily Readings'!$A:$A,A106,'Daily Readings'!$D:$D,B106))</f>
        <v>0</v>
      </c>
      <c r="F106" s="12">
        <f>IF(C106="","",C106+N(D106)-N(E106))</f>
        <v>0</v>
      </c>
      <c r="G106" s="9"/>
      <c r="H106" s="12">
        <f>IF(OR(F106="",G106=""),"",G106-F106)</f>
        <v>0</v>
      </c>
      <c r="I106" s="13">
        <f>IF(OR(H106="",N(F106)=0),"",H106/F106)</f>
        <v>0</v>
      </c>
      <c r="J106" s="12">
        <f>IF(H106="","",H106*IFERROR(INDEX(Setup!$B$4:$B$9,MATCH(B106,Setup!$A$4:$A$9,0)),0))</f>
        <v>0</v>
      </c>
      <c r="K106" s="11">
        <f>IF(I106="","",IF(AND(ABS(I106)&gt;0.01,ABS(H106)&gt;=50),IF(H106&lt;0,"Loss - check","Gain - check"),"OK"))</f>
        <v>0</v>
      </c>
    </row>
    <row r="107" spans="1:11">
      <c r="A107" s="10"/>
      <c r="B107" s="7"/>
      <c r="C107" s="9"/>
      <c r="D107" s="9"/>
      <c r="E107" s="12">
        <f>IF(OR(A107="",B107=""),"",SUMIFS('Daily Readings'!$H:$H,'Daily Readings'!$A:$A,A107,'Daily Readings'!$D:$D,B107))</f>
        <v>0</v>
      </c>
      <c r="F107" s="12">
        <f>IF(C107="","",C107+N(D107)-N(E107))</f>
        <v>0</v>
      </c>
      <c r="G107" s="9"/>
      <c r="H107" s="12">
        <f>IF(OR(F107="",G107=""),"",G107-F107)</f>
        <v>0</v>
      </c>
      <c r="I107" s="13">
        <f>IF(OR(H107="",N(F107)=0),"",H107/F107)</f>
        <v>0</v>
      </c>
      <c r="J107" s="12">
        <f>IF(H107="","",H107*IFERROR(INDEX(Setup!$B$4:$B$9,MATCH(B107,Setup!$A$4:$A$9,0)),0))</f>
        <v>0</v>
      </c>
      <c r="K107" s="11">
        <f>IF(I107="","",IF(AND(ABS(I107)&gt;0.01,ABS(H107)&gt;=50),IF(H107&lt;0,"Loss - check","Gain - check"),"OK"))</f>
        <v>0</v>
      </c>
    </row>
    <row r="108" spans="1:11">
      <c r="A108" s="10"/>
      <c r="B108" s="7"/>
      <c r="C108" s="9"/>
      <c r="D108" s="9"/>
      <c r="E108" s="12">
        <f>IF(OR(A108="",B108=""),"",SUMIFS('Daily Readings'!$H:$H,'Daily Readings'!$A:$A,A108,'Daily Readings'!$D:$D,B108))</f>
        <v>0</v>
      </c>
      <c r="F108" s="12">
        <f>IF(C108="","",C108+N(D108)-N(E108))</f>
        <v>0</v>
      </c>
      <c r="G108" s="9"/>
      <c r="H108" s="12">
        <f>IF(OR(F108="",G108=""),"",G108-F108)</f>
        <v>0</v>
      </c>
      <c r="I108" s="13">
        <f>IF(OR(H108="",N(F108)=0),"",H108/F108)</f>
        <v>0</v>
      </c>
      <c r="J108" s="12">
        <f>IF(H108="","",H108*IFERROR(INDEX(Setup!$B$4:$B$9,MATCH(B108,Setup!$A$4:$A$9,0)),0))</f>
        <v>0</v>
      </c>
      <c r="K108" s="11">
        <f>IF(I108="","",IF(AND(ABS(I108)&gt;0.01,ABS(H108)&gt;=50),IF(H108&lt;0,"Loss - check","Gain - check"),"OK"))</f>
        <v>0</v>
      </c>
    </row>
    <row r="109" spans="1:11">
      <c r="A109" s="10"/>
      <c r="B109" s="7"/>
      <c r="C109" s="9"/>
      <c r="D109" s="9"/>
      <c r="E109" s="12">
        <f>IF(OR(A109="",B109=""),"",SUMIFS('Daily Readings'!$H:$H,'Daily Readings'!$A:$A,A109,'Daily Readings'!$D:$D,B109))</f>
        <v>0</v>
      </c>
      <c r="F109" s="12">
        <f>IF(C109="","",C109+N(D109)-N(E109))</f>
        <v>0</v>
      </c>
      <c r="G109" s="9"/>
      <c r="H109" s="12">
        <f>IF(OR(F109="",G109=""),"",G109-F109)</f>
        <v>0</v>
      </c>
      <c r="I109" s="13">
        <f>IF(OR(H109="",N(F109)=0),"",H109/F109)</f>
        <v>0</v>
      </c>
      <c r="J109" s="12">
        <f>IF(H109="","",H109*IFERROR(INDEX(Setup!$B$4:$B$9,MATCH(B109,Setup!$A$4:$A$9,0)),0))</f>
        <v>0</v>
      </c>
      <c r="K109" s="11">
        <f>IF(I109="","",IF(AND(ABS(I109)&gt;0.01,ABS(H109)&gt;=50),IF(H109&lt;0,"Loss - check","Gain - check"),"OK"))</f>
        <v>0</v>
      </c>
    </row>
    <row r="110" spans="1:11">
      <c r="A110" s="10"/>
      <c r="B110" s="7"/>
      <c r="C110" s="9"/>
      <c r="D110" s="9"/>
      <c r="E110" s="12">
        <f>IF(OR(A110="",B110=""),"",SUMIFS('Daily Readings'!$H:$H,'Daily Readings'!$A:$A,A110,'Daily Readings'!$D:$D,B110))</f>
        <v>0</v>
      </c>
      <c r="F110" s="12">
        <f>IF(C110="","",C110+N(D110)-N(E110))</f>
        <v>0</v>
      </c>
      <c r="G110" s="9"/>
      <c r="H110" s="12">
        <f>IF(OR(F110="",G110=""),"",G110-F110)</f>
        <v>0</v>
      </c>
      <c r="I110" s="13">
        <f>IF(OR(H110="",N(F110)=0),"",H110/F110)</f>
        <v>0</v>
      </c>
      <c r="J110" s="12">
        <f>IF(H110="","",H110*IFERROR(INDEX(Setup!$B$4:$B$9,MATCH(B110,Setup!$A$4:$A$9,0)),0))</f>
        <v>0</v>
      </c>
      <c r="K110" s="11">
        <f>IF(I110="","",IF(AND(ABS(I110)&gt;0.01,ABS(H110)&gt;=50),IF(H110&lt;0,"Loss - check","Gain - check"),"OK"))</f>
        <v>0</v>
      </c>
    </row>
    <row r="111" spans="1:11">
      <c r="A111" s="10"/>
      <c r="B111" s="7"/>
      <c r="C111" s="9"/>
      <c r="D111" s="9"/>
      <c r="E111" s="12">
        <f>IF(OR(A111="",B111=""),"",SUMIFS('Daily Readings'!$H:$H,'Daily Readings'!$A:$A,A111,'Daily Readings'!$D:$D,B111))</f>
        <v>0</v>
      </c>
      <c r="F111" s="12">
        <f>IF(C111="","",C111+N(D111)-N(E111))</f>
        <v>0</v>
      </c>
      <c r="G111" s="9"/>
      <c r="H111" s="12">
        <f>IF(OR(F111="",G111=""),"",G111-F111)</f>
        <v>0</v>
      </c>
      <c r="I111" s="13">
        <f>IF(OR(H111="",N(F111)=0),"",H111/F111)</f>
        <v>0</v>
      </c>
      <c r="J111" s="12">
        <f>IF(H111="","",H111*IFERROR(INDEX(Setup!$B$4:$B$9,MATCH(B111,Setup!$A$4:$A$9,0)),0))</f>
        <v>0</v>
      </c>
      <c r="K111" s="11">
        <f>IF(I111="","",IF(AND(ABS(I111)&gt;0.01,ABS(H111)&gt;=50),IF(H111&lt;0,"Loss - check","Gain - check"),"OK"))</f>
        <v>0</v>
      </c>
    </row>
    <row r="112" spans="1:11">
      <c r="A112" s="10"/>
      <c r="B112" s="7"/>
      <c r="C112" s="9"/>
      <c r="D112" s="9"/>
      <c r="E112" s="12">
        <f>IF(OR(A112="",B112=""),"",SUMIFS('Daily Readings'!$H:$H,'Daily Readings'!$A:$A,A112,'Daily Readings'!$D:$D,B112))</f>
        <v>0</v>
      </c>
      <c r="F112" s="12">
        <f>IF(C112="","",C112+N(D112)-N(E112))</f>
        <v>0</v>
      </c>
      <c r="G112" s="9"/>
      <c r="H112" s="12">
        <f>IF(OR(F112="",G112=""),"",G112-F112)</f>
        <v>0</v>
      </c>
      <c r="I112" s="13">
        <f>IF(OR(H112="",N(F112)=0),"",H112/F112)</f>
        <v>0</v>
      </c>
      <c r="J112" s="12">
        <f>IF(H112="","",H112*IFERROR(INDEX(Setup!$B$4:$B$9,MATCH(B112,Setup!$A$4:$A$9,0)),0))</f>
        <v>0</v>
      </c>
      <c r="K112" s="11">
        <f>IF(I112="","",IF(AND(ABS(I112)&gt;0.01,ABS(H112)&gt;=50),IF(H112&lt;0,"Loss - check","Gain - check"),"OK"))</f>
        <v>0</v>
      </c>
    </row>
    <row r="113" spans="1:11">
      <c r="A113" s="10"/>
      <c r="B113" s="7"/>
      <c r="C113" s="9"/>
      <c r="D113" s="9"/>
      <c r="E113" s="12">
        <f>IF(OR(A113="",B113=""),"",SUMIFS('Daily Readings'!$H:$H,'Daily Readings'!$A:$A,A113,'Daily Readings'!$D:$D,B113))</f>
        <v>0</v>
      </c>
      <c r="F113" s="12">
        <f>IF(C113="","",C113+N(D113)-N(E113))</f>
        <v>0</v>
      </c>
      <c r="G113" s="9"/>
      <c r="H113" s="12">
        <f>IF(OR(F113="",G113=""),"",G113-F113)</f>
        <v>0</v>
      </c>
      <c r="I113" s="13">
        <f>IF(OR(H113="",N(F113)=0),"",H113/F113)</f>
        <v>0</v>
      </c>
      <c r="J113" s="12">
        <f>IF(H113="","",H113*IFERROR(INDEX(Setup!$B$4:$B$9,MATCH(B113,Setup!$A$4:$A$9,0)),0))</f>
        <v>0</v>
      </c>
      <c r="K113" s="11">
        <f>IF(I113="","",IF(AND(ABS(I113)&gt;0.01,ABS(H113)&gt;=50),IF(H113&lt;0,"Loss - check","Gain - check"),"OK"))</f>
        <v>0</v>
      </c>
    </row>
    <row r="114" spans="1:11">
      <c r="A114" s="10"/>
      <c r="B114" s="7"/>
      <c r="C114" s="9"/>
      <c r="D114" s="9"/>
      <c r="E114" s="12">
        <f>IF(OR(A114="",B114=""),"",SUMIFS('Daily Readings'!$H:$H,'Daily Readings'!$A:$A,A114,'Daily Readings'!$D:$D,B114))</f>
        <v>0</v>
      </c>
      <c r="F114" s="12">
        <f>IF(C114="","",C114+N(D114)-N(E114))</f>
        <v>0</v>
      </c>
      <c r="G114" s="9"/>
      <c r="H114" s="12">
        <f>IF(OR(F114="",G114=""),"",G114-F114)</f>
        <v>0</v>
      </c>
      <c r="I114" s="13">
        <f>IF(OR(H114="",N(F114)=0),"",H114/F114)</f>
        <v>0</v>
      </c>
      <c r="J114" s="12">
        <f>IF(H114="","",H114*IFERROR(INDEX(Setup!$B$4:$B$9,MATCH(B114,Setup!$A$4:$A$9,0)),0))</f>
        <v>0</v>
      </c>
      <c r="K114" s="11">
        <f>IF(I114="","",IF(AND(ABS(I114)&gt;0.01,ABS(H114)&gt;=50),IF(H114&lt;0,"Loss - check","Gain - check"),"OK"))</f>
        <v>0</v>
      </c>
    </row>
    <row r="115" spans="1:11">
      <c r="A115" s="10"/>
      <c r="B115" s="7"/>
      <c r="C115" s="9"/>
      <c r="D115" s="9"/>
      <c r="E115" s="12">
        <f>IF(OR(A115="",B115=""),"",SUMIFS('Daily Readings'!$H:$H,'Daily Readings'!$A:$A,A115,'Daily Readings'!$D:$D,B115))</f>
        <v>0</v>
      </c>
      <c r="F115" s="12">
        <f>IF(C115="","",C115+N(D115)-N(E115))</f>
        <v>0</v>
      </c>
      <c r="G115" s="9"/>
      <c r="H115" s="12">
        <f>IF(OR(F115="",G115=""),"",G115-F115)</f>
        <v>0</v>
      </c>
      <c r="I115" s="13">
        <f>IF(OR(H115="",N(F115)=0),"",H115/F115)</f>
        <v>0</v>
      </c>
      <c r="J115" s="12">
        <f>IF(H115="","",H115*IFERROR(INDEX(Setup!$B$4:$B$9,MATCH(B115,Setup!$A$4:$A$9,0)),0))</f>
        <v>0</v>
      </c>
      <c r="K115" s="11">
        <f>IF(I115="","",IF(AND(ABS(I115)&gt;0.01,ABS(H115)&gt;=50),IF(H115&lt;0,"Loss - check","Gain - check"),"OK"))</f>
        <v>0</v>
      </c>
    </row>
    <row r="116" spans="1:11">
      <c r="A116" s="10"/>
      <c r="B116" s="7"/>
      <c r="C116" s="9"/>
      <c r="D116" s="9"/>
      <c r="E116" s="12">
        <f>IF(OR(A116="",B116=""),"",SUMIFS('Daily Readings'!$H:$H,'Daily Readings'!$A:$A,A116,'Daily Readings'!$D:$D,B116))</f>
        <v>0</v>
      </c>
      <c r="F116" s="12">
        <f>IF(C116="","",C116+N(D116)-N(E116))</f>
        <v>0</v>
      </c>
      <c r="G116" s="9"/>
      <c r="H116" s="12">
        <f>IF(OR(F116="",G116=""),"",G116-F116)</f>
        <v>0</v>
      </c>
      <c r="I116" s="13">
        <f>IF(OR(H116="",N(F116)=0),"",H116/F116)</f>
        <v>0</v>
      </c>
      <c r="J116" s="12">
        <f>IF(H116="","",H116*IFERROR(INDEX(Setup!$B$4:$B$9,MATCH(B116,Setup!$A$4:$A$9,0)),0))</f>
        <v>0</v>
      </c>
      <c r="K116" s="11">
        <f>IF(I116="","",IF(AND(ABS(I116)&gt;0.01,ABS(H116)&gt;=50),IF(H116&lt;0,"Loss - check","Gain - check"),"OK"))</f>
        <v>0</v>
      </c>
    </row>
    <row r="117" spans="1:11">
      <c r="A117" s="10"/>
      <c r="B117" s="7"/>
      <c r="C117" s="9"/>
      <c r="D117" s="9"/>
      <c r="E117" s="12">
        <f>IF(OR(A117="",B117=""),"",SUMIFS('Daily Readings'!$H:$H,'Daily Readings'!$A:$A,A117,'Daily Readings'!$D:$D,B117))</f>
        <v>0</v>
      </c>
      <c r="F117" s="12">
        <f>IF(C117="","",C117+N(D117)-N(E117))</f>
        <v>0</v>
      </c>
      <c r="G117" s="9"/>
      <c r="H117" s="12">
        <f>IF(OR(F117="",G117=""),"",G117-F117)</f>
        <v>0</v>
      </c>
      <c r="I117" s="13">
        <f>IF(OR(H117="",N(F117)=0),"",H117/F117)</f>
        <v>0</v>
      </c>
      <c r="J117" s="12">
        <f>IF(H117="","",H117*IFERROR(INDEX(Setup!$B$4:$B$9,MATCH(B117,Setup!$A$4:$A$9,0)),0))</f>
        <v>0</v>
      </c>
      <c r="K117" s="11">
        <f>IF(I117="","",IF(AND(ABS(I117)&gt;0.01,ABS(H117)&gt;=50),IF(H117&lt;0,"Loss - check","Gain - check"),"OK"))</f>
        <v>0</v>
      </c>
    </row>
    <row r="118" spans="1:11">
      <c r="A118" s="10"/>
      <c r="B118" s="7"/>
      <c r="C118" s="9"/>
      <c r="D118" s="9"/>
      <c r="E118" s="12">
        <f>IF(OR(A118="",B118=""),"",SUMIFS('Daily Readings'!$H:$H,'Daily Readings'!$A:$A,A118,'Daily Readings'!$D:$D,B118))</f>
        <v>0</v>
      </c>
      <c r="F118" s="12">
        <f>IF(C118="","",C118+N(D118)-N(E118))</f>
        <v>0</v>
      </c>
      <c r="G118" s="9"/>
      <c r="H118" s="12">
        <f>IF(OR(F118="",G118=""),"",G118-F118)</f>
        <v>0</v>
      </c>
      <c r="I118" s="13">
        <f>IF(OR(H118="",N(F118)=0),"",H118/F118)</f>
        <v>0</v>
      </c>
      <c r="J118" s="12">
        <f>IF(H118="","",H118*IFERROR(INDEX(Setup!$B$4:$B$9,MATCH(B118,Setup!$A$4:$A$9,0)),0))</f>
        <v>0</v>
      </c>
      <c r="K118" s="11">
        <f>IF(I118="","",IF(AND(ABS(I118)&gt;0.01,ABS(H118)&gt;=50),IF(H118&lt;0,"Loss - check","Gain - check"),"OK"))</f>
        <v>0</v>
      </c>
    </row>
    <row r="119" spans="1:11">
      <c r="A119" s="10"/>
      <c r="B119" s="7"/>
      <c r="C119" s="9"/>
      <c r="D119" s="9"/>
      <c r="E119" s="12">
        <f>IF(OR(A119="",B119=""),"",SUMIFS('Daily Readings'!$H:$H,'Daily Readings'!$A:$A,A119,'Daily Readings'!$D:$D,B119))</f>
        <v>0</v>
      </c>
      <c r="F119" s="12">
        <f>IF(C119="","",C119+N(D119)-N(E119))</f>
        <v>0</v>
      </c>
      <c r="G119" s="9"/>
      <c r="H119" s="12">
        <f>IF(OR(F119="",G119=""),"",G119-F119)</f>
        <v>0</v>
      </c>
      <c r="I119" s="13">
        <f>IF(OR(H119="",N(F119)=0),"",H119/F119)</f>
        <v>0</v>
      </c>
      <c r="J119" s="12">
        <f>IF(H119="","",H119*IFERROR(INDEX(Setup!$B$4:$B$9,MATCH(B119,Setup!$A$4:$A$9,0)),0))</f>
        <v>0</v>
      </c>
      <c r="K119" s="11">
        <f>IF(I119="","",IF(AND(ABS(I119)&gt;0.01,ABS(H119)&gt;=50),IF(H119&lt;0,"Loss - check","Gain - check"),"OK"))</f>
        <v>0</v>
      </c>
    </row>
    <row r="120" spans="1:11">
      <c r="A120" s="10"/>
      <c r="B120" s="7"/>
      <c r="C120" s="9"/>
      <c r="D120" s="9"/>
      <c r="E120" s="12">
        <f>IF(OR(A120="",B120=""),"",SUMIFS('Daily Readings'!$H:$H,'Daily Readings'!$A:$A,A120,'Daily Readings'!$D:$D,B120))</f>
        <v>0</v>
      </c>
      <c r="F120" s="12">
        <f>IF(C120="","",C120+N(D120)-N(E120))</f>
        <v>0</v>
      </c>
      <c r="G120" s="9"/>
      <c r="H120" s="12">
        <f>IF(OR(F120="",G120=""),"",G120-F120)</f>
        <v>0</v>
      </c>
      <c r="I120" s="13">
        <f>IF(OR(H120="",N(F120)=0),"",H120/F120)</f>
        <v>0</v>
      </c>
      <c r="J120" s="12">
        <f>IF(H120="","",H120*IFERROR(INDEX(Setup!$B$4:$B$9,MATCH(B120,Setup!$A$4:$A$9,0)),0))</f>
        <v>0</v>
      </c>
      <c r="K120" s="11">
        <f>IF(I120="","",IF(AND(ABS(I120)&gt;0.01,ABS(H120)&gt;=50),IF(H120&lt;0,"Loss - check","Gain - check"),"OK"))</f>
        <v>0</v>
      </c>
    </row>
    <row r="121" spans="1:11">
      <c r="A121" s="10"/>
      <c r="B121" s="7"/>
      <c r="C121" s="9"/>
      <c r="D121" s="9"/>
      <c r="E121" s="12">
        <f>IF(OR(A121="",B121=""),"",SUMIFS('Daily Readings'!$H:$H,'Daily Readings'!$A:$A,A121,'Daily Readings'!$D:$D,B121))</f>
        <v>0</v>
      </c>
      <c r="F121" s="12">
        <f>IF(C121="","",C121+N(D121)-N(E121))</f>
        <v>0</v>
      </c>
      <c r="G121" s="9"/>
      <c r="H121" s="12">
        <f>IF(OR(F121="",G121=""),"",G121-F121)</f>
        <v>0</v>
      </c>
      <c r="I121" s="13">
        <f>IF(OR(H121="",N(F121)=0),"",H121/F121)</f>
        <v>0</v>
      </c>
      <c r="J121" s="12">
        <f>IF(H121="","",H121*IFERROR(INDEX(Setup!$B$4:$B$9,MATCH(B121,Setup!$A$4:$A$9,0)),0))</f>
        <v>0</v>
      </c>
      <c r="K121" s="11">
        <f>IF(I121="","",IF(AND(ABS(I121)&gt;0.01,ABS(H121)&gt;=50),IF(H121&lt;0,"Loss - check","Gain - check"),"OK"))</f>
        <v>0</v>
      </c>
    </row>
    <row r="122" spans="1:11">
      <c r="A122" s="10"/>
      <c r="B122" s="7"/>
      <c r="C122" s="9"/>
      <c r="D122" s="9"/>
      <c r="E122" s="12">
        <f>IF(OR(A122="",B122=""),"",SUMIFS('Daily Readings'!$H:$H,'Daily Readings'!$A:$A,A122,'Daily Readings'!$D:$D,B122))</f>
        <v>0</v>
      </c>
      <c r="F122" s="12">
        <f>IF(C122="","",C122+N(D122)-N(E122))</f>
        <v>0</v>
      </c>
      <c r="G122" s="9"/>
      <c r="H122" s="12">
        <f>IF(OR(F122="",G122=""),"",G122-F122)</f>
        <v>0</v>
      </c>
      <c r="I122" s="13">
        <f>IF(OR(H122="",N(F122)=0),"",H122/F122)</f>
        <v>0</v>
      </c>
      <c r="J122" s="12">
        <f>IF(H122="","",H122*IFERROR(INDEX(Setup!$B$4:$B$9,MATCH(B122,Setup!$A$4:$A$9,0)),0))</f>
        <v>0</v>
      </c>
      <c r="K122" s="11">
        <f>IF(I122="","",IF(AND(ABS(I122)&gt;0.01,ABS(H122)&gt;=50),IF(H122&lt;0,"Loss - check","Gain - check"),"OK"))</f>
        <v>0</v>
      </c>
    </row>
    <row r="123" spans="1:11">
      <c r="A123" s="10"/>
      <c r="B123" s="7"/>
      <c r="C123" s="9"/>
      <c r="D123" s="9"/>
      <c r="E123" s="12">
        <f>IF(OR(A123="",B123=""),"",SUMIFS('Daily Readings'!$H:$H,'Daily Readings'!$A:$A,A123,'Daily Readings'!$D:$D,B123))</f>
        <v>0</v>
      </c>
      <c r="F123" s="12">
        <f>IF(C123="","",C123+N(D123)-N(E123))</f>
        <v>0</v>
      </c>
      <c r="G123" s="9"/>
      <c r="H123" s="12">
        <f>IF(OR(F123="",G123=""),"",G123-F123)</f>
        <v>0</v>
      </c>
      <c r="I123" s="13">
        <f>IF(OR(H123="",N(F123)=0),"",H123/F123)</f>
        <v>0</v>
      </c>
      <c r="J123" s="12">
        <f>IF(H123="","",H123*IFERROR(INDEX(Setup!$B$4:$B$9,MATCH(B123,Setup!$A$4:$A$9,0)),0))</f>
        <v>0</v>
      </c>
      <c r="K123" s="11">
        <f>IF(I123="","",IF(AND(ABS(I123)&gt;0.01,ABS(H123)&gt;=50),IF(H123&lt;0,"Loss - check","Gain - check"),"OK"))</f>
        <v>0</v>
      </c>
    </row>
    <row r="124" spans="1:11">
      <c r="A124" s="10"/>
      <c r="B124" s="7"/>
      <c r="C124" s="9"/>
      <c r="D124" s="9"/>
      <c r="E124" s="12">
        <f>IF(OR(A124="",B124=""),"",SUMIFS('Daily Readings'!$H:$H,'Daily Readings'!$A:$A,A124,'Daily Readings'!$D:$D,B124))</f>
        <v>0</v>
      </c>
      <c r="F124" s="12">
        <f>IF(C124="","",C124+N(D124)-N(E124))</f>
        <v>0</v>
      </c>
      <c r="G124" s="9"/>
      <c r="H124" s="12">
        <f>IF(OR(F124="",G124=""),"",G124-F124)</f>
        <v>0</v>
      </c>
      <c r="I124" s="13">
        <f>IF(OR(H124="",N(F124)=0),"",H124/F124)</f>
        <v>0</v>
      </c>
      <c r="J124" s="12">
        <f>IF(H124="","",H124*IFERROR(INDEX(Setup!$B$4:$B$9,MATCH(B124,Setup!$A$4:$A$9,0)),0))</f>
        <v>0</v>
      </c>
      <c r="K124" s="11">
        <f>IF(I124="","",IF(AND(ABS(I124)&gt;0.01,ABS(H124)&gt;=50),IF(H124&lt;0,"Loss - check","Gain - check"),"OK"))</f>
        <v>0</v>
      </c>
    </row>
    <row r="125" spans="1:11">
      <c r="A125" s="10"/>
      <c r="B125" s="7"/>
      <c r="C125" s="9"/>
      <c r="D125" s="9"/>
      <c r="E125" s="12">
        <f>IF(OR(A125="",B125=""),"",SUMIFS('Daily Readings'!$H:$H,'Daily Readings'!$A:$A,A125,'Daily Readings'!$D:$D,B125))</f>
        <v>0</v>
      </c>
      <c r="F125" s="12">
        <f>IF(C125="","",C125+N(D125)-N(E125))</f>
        <v>0</v>
      </c>
      <c r="G125" s="9"/>
      <c r="H125" s="12">
        <f>IF(OR(F125="",G125=""),"",G125-F125)</f>
        <v>0</v>
      </c>
      <c r="I125" s="13">
        <f>IF(OR(H125="",N(F125)=0),"",H125/F125)</f>
        <v>0</v>
      </c>
      <c r="J125" s="12">
        <f>IF(H125="","",H125*IFERROR(INDEX(Setup!$B$4:$B$9,MATCH(B125,Setup!$A$4:$A$9,0)),0))</f>
        <v>0</v>
      </c>
      <c r="K125" s="11">
        <f>IF(I125="","",IF(AND(ABS(I125)&gt;0.01,ABS(H125)&gt;=50),IF(H125&lt;0,"Loss - check","Gain - check"),"OK"))</f>
        <v>0</v>
      </c>
    </row>
    <row r="126" spans="1:11">
      <c r="A126" s="10"/>
      <c r="B126" s="7"/>
      <c r="C126" s="9"/>
      <c r="D126" s="9"/>
      <c r="E126" s="12">
        <f>IF(OR(A126="",B126=""),"",SUMIFS('Daily Readings'!$H:$H,'Daily Readings'!$A:$A,A126,'Daily Readings'!$D:$D,B126))</f>
        <v>0</v>
      </c>
      <c r="F126" s="12">
        <f>IF(C126="","",C126+N(D126)-N(E126))</f>
        <v>0</v>
      </c>
      <c r="G126" s="9"/>
      <c r="H126" s="12">
        <f>IF(OR(F126="",G126=""),"",G126-F126)</f>
        <v>0</v>
      </c>
      <c r="I126" s="13">
        <f>IF(OR(H126="",N(F126)=0),"",H126/F126)</f>
        <v>0</v>
      </c>
      <c r="J126" s="12">
        <f>IF(H126="","",H126*IFERROR(INDEX(Setup!$B$4:$B$9,MATCH(B126,Setup!$A$4:$A$9,0)),0))</f>
        <v>0</v>
      </c>
      <c r="K126" s="11">
        <f>IF(I126="","",IF(AND(ABS(I126)&gt;0.01,ABS(H126)&gt;=50),IF(H126&lt;0,"Loss - check","Gain - check"),"OK"))</f>
        <v>0</v>
      </c>
    </row>
    <row r="127" spans="1:11">
      <c r="A127" s="10"/>
      <c r="B127" s="7"/>
      <c r="C127" s="9"/>
      <c r="D127" s="9"/>
      <c r="E127" s="12">
        <f>IF(OR(A127="",B127=""),"",SUMIFS('Daily Readings'!$H:$H,'Daily Readings'!$A:$A,A127,'Daily Readings'!$D:$D,B127))</f>
        <v>0</v>
      </c>
      <c r="F127" s="12">
        <f>IF(C127="","",C127+N(D127)-N(E127))</f>
        <v>0</v>
      </c>
      <c r="G127" s="9"/>
      <c r="H127" s="12">
        <f>IF(OR(F127="",G127=""),"",G127-F127)</f>
        <v>0</v>
      </c>
      <c r="I127" s="13">
        <f>IF(OR(H127="",N(F127)=0),"",H127/F127)</f>
        <v>0</v>
      </c>
      <c r="J127" s="12">
        <f>IF(H127="","",H127*IFERROR(INDEX(Setup!$B$4:$B$9,MATCH(B127,Setup!$A$4:$A$9,0)),0))</f>
        <v>0</v>
      </c>
      <c r="K127" s="11">
        <f>IF(I127="","",IF(AND(ABS(I127)&gt;0.01,ABS(H127)&gt;=50),IF(H127&lt;0,"Loss - check","Gain - check"),"OK"))</f>
        <v>0</v>
      </c>
    </row>
    <row r="128" spans="1:11">
      <c r="A128" s="10"/>
      <c r="B128" s="7"/>
      <c r="C128" s="9"/>
      <c r="D128" s="9"/>
      <c r="E128" s="12">
        <f>IF(OR(A128="",B128=""),"",SUMIFS('Daily Readings'!$H:$H,'Daily Readings'!$A:$A,A128,'Daily Readings'!$D:$D,B128))</f>
        <v>0</v>
      </c>
      <c r="F128" s="12">
        <f>IF(C128="","",C128+N(D128)-N(E128))</f>
        <v>0</v>
      </c>
      <c r="G128" s="9"/>
      <c r="H128" s="12">
        <f>IF(OR(F128="",G128=""),"",G128-F128)</f>
        <v>0</v>
      </c>
      <c r="I128" s="13">
        <f>IF(OR(H128="",N(F128)=0),"",H128/F128)</f>
        <v>0</v>
      </c>
      <c r="J128" s="12">
        <f>IF(H128="","",H128*IFERROR(INDEX(Setup!$B$4:$B$9,MATCH(B128,Setup!$A$4:$A$9,0)),0))</f>
        <v>0</v>
      </c>
      <c r="K128" s="11">
        <f>IF(I128="","",IF(AND(ABS(I128)&gt;0.01,ABS(H128)&gt;=50),IF(H128&lt;0,"Loss - check","Gain - check"),"OK"))</f>
        <v>0</v>
      </c>
    </row>
    <row r="129" spans="1:11">
      <c r="A129" s="10"/>
      <c r="B129" s="7"/>
      <c r="C129" s="9"/>
      <c r="D129" s="9"/>
      <c r="E129" s="12">
        <f>IF(OR(A129="",B129=""),"",SUMIFS('Daily Readings'!$H:$H,'Daily Readings'!$A:$A,A129,'Daily Readings'!$D:$D,B129))</f>
        <v>0</v>
      </c>
      <c r="F129" s="12">
        <f>IF(C129="","",C129+N(D129)-N(E129))</f>
        <v>0</v>
      </c>
      <c r="G129" s="9"/>
      <c r="H129" s="12">
        <f>IF(OR(F129="",G129=""),"",G129-F129)</f>
        <v>0</v>
      </c>
      <c r="I129" s="13">
        <f>IF(OR(H129="",N(F129)=0),"",H129/F129)</f>
        <v>0</v>
      </c>
      <c r="J129" s="12">
        <f>IF(H129="","",H129*IFERROR(INDEX(Setup!$B$4:$B$9,MATCH(B129,Setup!$A$4:$A$9,0)),0))</f>
        <v>0</v>
      </c>
      <c r="K129" s="11">
        <f>IF(I129="","",IF(AND(ABS(I129)&gt;0.01,ABS(H129)&gt;=50),IF(H129&lt;0,"Loss - check","Gain - check"),"OK"))</f>
        <v>0</v>
      </c>
    </row>
    <row r="130" spans="1:11">
      <c r="A130" s="10"/>
      <c r="B130" s="7"/>
      <c r="C130" s="9"/>
      <c r="D130" s="9"/>
      <c r="E130" s="12">
        <f>IF(OR(A130="",B130=""),"",SUMIFS('Daily Readings'!$H:$H,'Daily Readings'!$A:$A,A130,'Daily Readings'!$D:$D,B130))</f>
        <v>0</v>
      </c>
      <c r="F130" s="12">
        <f>IF(C130="","",C130+N(D130)-N(E130))</f>
        <v>0</v>
      </c>
      <c r="G130" s="9"/>
      <c r="H130" s="12">
        <f>IF(OR(F130="",G130=""),"",G130-F130)</f>
        <v>0</v>
      </c>
      <c r="I130" s="13">
        <f>IF(OR(H130="",N(F130)=0),"",H130/F130)</f>
        <v>0</v>
      </c>
      <c r="J130" s="12">
        <f>IF(H130="","",H130*IFERROR(INDEX(Setup!$B$4:$B$9,MATCH(B130,Setup!$A$4:$A$9,0)),0))</f>
        <v>0</v>
      </c>
      <c r="K130" s="11">
        <f>IF(I130="","",IF(AND(ABS(I130)&gt;0.01,ABS(H130)&gt;=50),IF(H130&lt;0,"Loss - check","Gain - check"),"OK"))</f>
        <v>0</v>
      </c>
    </row>
    <row r="131" spans="1:11">
      <c r="A131" s="10"/>
      <c r="B131" s="7"/>
      <c r="C131" s="9"/>
      <c r="D131" s="9"/>
      <c r="E131" s="12">
        <f>IF(OR(A131="",B131=""),"",SUMIFS('Daily Readings'!$H:$H,'Daily Readings'!$A:$A,A131,'Daily Readings'!$D:$D,B131))</f>
        <v>0</v>
      </c>
      <c r="F131" s="12">
        <f>IF(C131="","",C131+N(D131)-N(E131))</f>
        <v>0</v>
      </c>
      <c r="G131" s="9"/>
      <c r="H131" s="12">
        <f>IF(OR(F131="",G131=""),"",G131-F131)</f>
        <v>0</v>
      </c>
      <c r="I131" s="13">
        <f>IF(OR(H131="",N(F131)=0),"",H131/F131)</f>
        <v>0</v>
      </c>
      <c r="J131" s="12">
        <f>IF(H131="","",H131*IFERROR(INDEX(Setup!$B$4:$B$9,MATCH(B131,Setup!$A$4:$A$9,0)),0))</f>
        <v>0</v>
      </c>
      <c r="K131" s="11">
        <f>IF(I131="","",IF(AND(ABS(I131)&gt;0.01,ABS(H131)&gt;=50),IF(H131&lt;0,"Loss - check","Gain - check"),"OK"))</f>
        <v>0</v>
      </c>
    </row>
    <row r="132" spans="1:11">
      <c r="A132" s="10"/>
      <c r="B132" s="7"/>
      <c r="C132" s="9"/>
      <c r="D132" s="9"/>
      <c r="E132" s="12">
        <f>IF(OR(A132="",B132=""),"",SUMIFS('Daily Readings'!$H:$H,'Daily Readings'!$A:$A,A132,'Daily Readings'!$D:$D,B132))</f>
        <v>0</v>
      </c>
      <c r="F132" s="12">
        <f>IF(C132="","",C132+N(D132)-N(E132))</f>
        <v>0</v>
      </c>
      <c r="G132" s="9"/>
      <c r="H132" s="12">
        <f>IF(OR(F132="",G132=""),"",G132-F132)</f>
        <v>0</v>
      </c>
      <c r="I132" s="13">
        <f>IF(OR(H132="",N(F132)=0),"",H132/F132)</f>
        <v>0</v>
      </c>
      <c r="J132" s="12">
        <f>IF(H132="","",H132*IFERROR(INDEX(Setup!$B$4:$B$9,MATCH(B132,Setup!$A$4:$A$9,0)),0))</f>
        <v>0</v>
      </c>
      <c r="K132" s="11">
        <f>IF(I132="","",IF(AND(ABS(I132)&gt;0.01,ABS(H132)&gt;=50),IF(H132&lt;0,"Loss - check","Gain - check"),"OK"))</f>
        <v>0</v>
      </c>
    </row>
    <row r="133" spans="1:11">
      <c r="A133" s="10"/>
      <c r="B133" s="7"/>
      <c r="C133" s="9"/>
      <c r="D133" s="9"/>
      <c r="E133" s="12">
        <f>IF(OR(A133="",B133=""),"",SUMIFS('Daily Readings'!$H:$H,'Daily Readings'!$A:$A,A133,'Daily Readings'!$D:$D,B133))</f>
        <v>0</v>
      </c>
      <c r="F133" s="12">
        <f>IF(C133="","",C133+N(D133)-N(E133))</f>
        <v>0</v>
      </c>
      <c r="G133" s="9"/>
      <c r="H133" s="12">
        <f>IF(OR(F133="",G133=""),"",G133-F133)</f>
        <v>0</v>
      </c>
      <c r="I133" s="13">
        <f>IF(OR(H133="",N(F133)=0),"",H133/F133)</f>
        <v>0</v>
      </c>
      <c r="J133" s="12">
        <f>IF(H133="","",H133*IFERROR(INDEX(Setup!$B$4:$B$9,MATCH(B133,Setup!$A$4:$A$9,0)),0))</f>
        <v>0</v>
      </c>
      <c r="K133" s="11">
        <f>IF(I133="","",IF(AND(ABS(I133)&gt;0.01,ABS(H133)&gt;=50),IF(H133&lt;0,"Loss - check","Gain - check"),"OK"))</f>
        <v>0</v>
      </c>
    </row>
    <row r="134" spans="1:11">
      <c r="A134" s="10"/>
      <c r="B134" s="7"/>
      <c r="C134" s="9"/>
      <c r="D134" s="9"/>
      <c r="E134" s="12">
        <f>IF(OR(A134="",B134=""),"",SUMIFS('Daily Readings'!$H:$H,'Daily Readings'!$A:$A,A134,'Daily Readings'!$D:$D,B134))</f>
        <v>0</v>
      </c>
      <c r="F134" s="12">
        <f>IF(C134="","",C134+N(D134)-N(E134))</f>
        <v>0</v>
      </c>
      <c r="G134" s="9"/>
      <c r="H134" s="12">
        <f>IF(OR(F134="",G134=""),"",G134-F134)</f>
        <v>0</v>
      </c>
      <c r="I134" s="13">
        <f>IF(OR(H134="",N(F134)=0),"",H134/F134)</f>
        <v>0</v>
      </c>
      <c r="J134" s="12">
        <f>IF(H134="","",H134*IFERROR(INDEX(Setup!$B$4:$B$9,MATCH(B134,Setup!$A$4:$A$9,0)),0))</f>
        <v>0</v>
      </c>
      <c r="K134" s="11">
        <f>IF(I134="","",IF(AND(ABS(I134)&gt;0.01,ABS(H134)&gt;=50),IF(H134&lt;0,"Loss - check","Gain - check"),"OK"))</f>
        <v>0</v>
      </c>
    </row>
    <row r="135" spans="1:11">
      <c r="A135" s="10"/>
      <c r="B135" s="7"/>
      <c r="C135" s="9"/>
      <c r="D135" s="9"/>
      <c r="E135" s="12">
        <f>IF(OR(A135="",B135=""),"",SUMIFS('Daily Readings'!$H:$H,'Daily Readings'!$A:$A,A135,'Daily Readings'!$D:$D,B135))</f>
        <v>0</v>
      </c>
      <c r="F135" s="12">
        <f>IF(C135="","",C135+N(D135)-N(E135))</f>
        <v>0</v>
      </c>
      <c r="G135" s="9"/>
      <c r="H135" s="12">
        <f>IF(OR(F135="",G135=""),"",G135-F135)</f>
        <v>0</v>
      </c>
      <c r="I135" s="13">
        <f>IF(OR(H135="",N(F135)=0),"",H135/F135)</f>
        <v>0</v>
      </c>
      <c r="J135" s="12">
        <f>IF(H135="","",H135*IFERROR(INDEX(Setup!$B$4:$B$9,MATCH(B135,Setup!$A$4:$A$9,0)),0))</f>
        <v>0</v>
      </c>
      <c r="K135" s="11">
        <f>IF(I135="","",IF(AND(ABS(I135)&gt;0.01,ABS(H135)&gt;=50),IF(H135&lt;0,"Loss - check","Gain - check"),"OK"))</f>
        <v>0</v>
      </c>
    </row>
    <row r="136" spans="1:11">
      <c r="A136" s="10"/>
      <c r="B136" s="7"/>
      <c r="C136" s="9"/>
      <c r="D136" s="9"/>
      <c r="E136" s="12">
        <f>IF(OR(A136="",B136=""),"",SUMIFS('Daily Readings'!$H:$H,'Daily Readings'!$A:$A,A136,'Daily Readings'!$D:$D,B136))</f>
        <v>0</v>
      </c>
      <c r="F136" s="12">
        <f>IF(C136="","",C136+N(D136)-N(E136))</f>
        <v>0</v>
      </c>
      <c r="G136" s="9"/>
      <c r="H136" s="12">
        <f>IF(OR(F136="",G136=""),"",G136-F136)</f>
        <v>0</v>
      </c>
      <c r="I136" s="13">
        <f>IF(OR(H136="",N(F136)=0),"",H136/F136)</f>
        <v>0</v>
      </c>
      <c r="J136" s="12">
        <f>IF(H136="","",H136*IFERROR(INDEX(Setup!$B$4:$B$9,MATCH(B136,Setup!$A$4:$A$9,0)),0))</f>
        <v>0</v>
      </c>
      <c r="K136" s="11">
        <f>IF(I136="","",IF(AND(ABS(I136)&gt;0.01,ABS(H136)&gt;=50),IF(H136&lt;0,"Loss - check","Gain - check"),"OK"))</f>
        <v>0</v>
      </c>
    </row>
    <row r="137" spans="1:11">
      <c r="A137" s="10"/>
      <c r="B137" s="7"/>
      <c r="C137" s="9"/>
      <c r="D137" s="9"/>
      <c r="E137" s="12">
        <f>IF(OR(A137="",B137=""),"",SUMIFS('Daily Readings'!$H:$H,'Daily Readings'!$A:$A,A137,'Daily Readings'!$D:$D,B137))</f>
        <v>0</v>
      </c>
      <c r="F137" s="12">
        <f>IF(C137="","",C137+N(D137)-N(E137))</f>
        <v>0</v>
      </c>
      <c r="G137" s="9"/>
      <c r="H137" s="12">
        <f>IF(OR(F137="",G137=""),"",G137-F137)</f>
        <v>0</v>
      </c>
      <c r="I137" s="13">
        <f>IF(OR(H137="",N(F137)=0),"",H137/F137)</f>
        <v>0</v>
      </c>
      <c r="J137" s="12">
        <f>IF(H137="","",H137*IFERROR(INDEX(Setup!$B$4:$B$9,MATCH(B137,Setup!$A$4:$A$9,0)),0))</f>
        <v>0</v>
      </c>
      <c r="K137" s="11">
        <f>IF(I137="","",IF(AND(ABS(I137)&gt;0.01,ABS(H137)&gt;=50),IF(H137&lt;0,"Loss - check","Gain - check"),"OK"))</f>
        <v>0</v>
      </c>
    </row>
    <row r="138" spans="1:11">
      <c r="A138" s="10"/>
      <c r="B138" s="7"/>
      <c r="C138" s="9"/>
      <c r="D138" s="9"/>
      <c r="E138" s="12">
        <f>IF(OR(A138="",B138=""),"",SUMIFS('Daily Readings'!$H:$H,'Daily Readings'!$A:$A,A138,'Daily Readings'!$D:$D,B138))</f>
        <v>0</v>
      </c>
      <c r="F138" s="12">
        <f>IF(C138="","",C138+N(D138)-N(E138))</f>
        <v>0</v>
      </c>
      <c r="G138" s="9"/>
      <c r="H138" s="12">
        <f>IF(OR(F138="",G138=""),"",G138-F138)</f>
        <v>0</v>
      </c>
      <c r="I138" s="13">
        <f>IF(OR(H138="",N(F138)=0),"",H138/F138)</f>
        <v>0</v>
      </c>
      <c r="J138" s="12">
        <f>IF(H138="","",H138*IFERROR(INDEX(Setup!$B$4:$B$9,MATCH(B138,Setup!$A$4:$A$9,0)),0))</f>
        <v>0</v>
      </c>
      <c r="K138" s="11">
        <f>IF(I138="","",IF(AND(ABS(I138)&gt;0.01,ABS(H138)&gt;=50),IF(H138&lt;0,"Loss - check","Gain - check"),"OK"))</f>
        <v>0</v>
      </c>
    </row>
    <row r="139" spans="1:11">
      <c r="A139" s="10"/>
      <c r="B139" s="7"/>
      <c r="C139" s="9"/>
      <c r="D139" s="9"/>
      <c r="E139" s="12">
        <f>IF(OR(A139="",B139=""),"",SUMIFS('Daily Readings'!$H:$H,'Daily Readings'!$A:$A,A139,'Daily Readings'!$D:$D,B139))</f>
        <v>0</v>
      </c>
      <c r="F139" s="12">
        <f>IF(C139="","",C139+N(D139)-N(E139))</f>
        <v>0</v>
      </c>
      <c r="G139" s="9"/>
      <c r="H139" s="12">
        <f>IF(OR(F139="",G139=""),"",G139-F139)</f>
        <v>0</v>
      </c>
      <c r="I139" s="13">
        <f>IF(OR(H139="",N(F139)=0),"",H139/F139)</f>
        <v>0</v>
      </c>
      <c r="J139" s="12">
        <f>IF(H139="","",H139*IFERROR(INDEX(Setup!$B$4:$B$9,MATCH(B139,Setup!$A$4:$A$9,0)),0))</f>
        <v>0</v>
      </c>
      <c r="K139" s="11">
        <f>IF(I139="","",IF(AND(ABS(I139)&gt;0.01,ABS(H139)&gt;=50),IF(H139&lt;0,"Loss - check","Gain - check"),"OK"))</f>
        <v>0</v>
      </c>
    </row>
    <row r="140" spans="1:11">
      <c r="A140" s="10"/>
      <c r="B140" s="7"/>
      <c r="C140" s="9"/>
      <c r="D140" s="9"/>
      <c r="E140" s="12">
        <f>IF(OR(A140="",B140=""),"",SUMIFS('Daily Readings'!$H:$H,'Daily Readings'!$A:$A,A140,'Daily Readings'!$D:$D,B140))</f>
        <v>0</v>
      </c>
      <c r="F140" s="12">
        <f>IF(C140="","",C140+N(D140)-N(E140))</f>
        <v>0</v>
      </c>
      <c r="G140" s="9"/>
      <c r="H140" s="12">
        <f>IF(OR(F140="",G140=""),"",G140-F140)</f>
        <v>0</v>
      </c>
      <c r="I140" s="13">
        <f>IF(OR(H140="",N(F140)=0),"",H140/F140)</f>
        <v>0</v>
      </c>
      <c r="J140" s="12">
        <f>IF(H140="","",H140*IFERROR(INDEX(Setup!$B$4:$B$9,MATCH(B140,Setup!$A$4:$A$9,0)),0))</f>
        <v>0</v>
      </c>
      <c r="K140" s="11">
        <f>IF(I140="","",IF(AND(ABS(I140)&gt;0.01,ABS(H140)&gt;=50),IF(H140&lt;0,"Loss - check","Gain - check"),"OK"))</f>
        <v>0</v>
      </c>
    </row>
    <row r="141" spans="1:11">
      <c r="A141" s="10"/>
      <c r="B141" s="7"/>
      <c r="C141" s="9"/>
      <c r="D141" s="9"/>
      <c r="E141" s="12">
        <f>IF(OR(A141="",B141=""),"",SUMIFS('Daily Readings'!$H:$H,'Daily Readings'!$A:$A,A141,'Daily Readings'!$D:$D,B141))</f>
        <v>0</v>
      </c>
      <c r="F141" s="12">
        <f>IF(C141="","",C141+N(D141)-N(E141))</f>
        <v>0</v>
      </c>
      <c r="G141" s="9"/>
      <c r="H141" s="12">
        <f>IF(OR(F141="",G141=""),"",G141-F141)</f>
        <v>0</v>
      </c>
      <c r="I141" s="13">
        <f>IF(OR(H141="",N(F141)=0),"",H141/F141)</f>
        <v>0</v>
      </c>
      <c r="J141" s="12">
        <f>IF(H141="","",H141*IFERROR(INDEX(Setup!$B$4:$B$9,MATCH(B141,Setup!$A$4:$A$9,0)),0))</f>
        <v>0</v>
      </c>
      <c r="K141" s="11">
        <f>IF(I141="","",IF(AND(ABS(I141)&gt;0.01,ABS(H141)&gt;=50),IF(H141&lt;0,"Loss - check","Gain - check"),"OK"))</f>
        <v>0</v>
      </c>
    </row>
    <row r="142" spans="1:11">
      <c r="A142" s="10"/>
      <c r="B142" s="7"/>
      <c r="C142" s="9"/>
      <c r="D142" s="9"/>
      <c r="E142" s="12">
        <f>IF(OR(A142="",B142=""),"",SUMIFS('Daily Readings'!$H:$H,'Daily Readings'!$A:$A,A142,'Daily Readings'!$D:$D,B142))</f>
        <v>0</v>
      </c>
      <c r="F142" s="12">
        <f>IF(C142="","",C142+N(D142)-N(E142))</f>
        <v>0</v>
      </c>
      <c r="G142" s="9"/>
      <c r="H142" s="12">
        <f>IF(OR(F142="",G142=""),"",G142-F142)</f>
        <v>0</v>
      </c>
      <c r="I142" s="13">
        <f>IF(OR(H142="",N(F142)=0),"",H142/F142)</f>
        <v>0</v>
      </c>
      <c r="J142" s="12">
        <f>IF(H142="","",H142*IFERROR(INDEX(Setup!$B$4:$B$9,MATCH(B142,Setup!$A$4:$A$9,0)),0))</f>
        <v>0</v>
      </c>
      <c r="K142" s="11">
        <f>IF(I142="","",IF(AND(ABS(I142)&gt;0.01,ABS(H142)&gt;=50),IF(H142&lt;0,"Loss - check","Gain - check"),"OK"))</f>
        <v>0</v>
      </c>
    </row>
    <row r="143" spans="1:11">
      <c r="A143" s="10"/>
      <c r="B143" s="7"/>
      <c r="C143" s="9"/>
      <c r="D143" s="9"/>
      <c r="E143" s="12">
        <f>IF(OR(A143="",B143=""),"",SUMIFS('Daily Readings'!$H:$H,'Daily Readings'!$A:$A,A143,'Daily Readings'!$D:$D,B143))</f>
        <v>0</v>
      </c>
      <c r="F143" s="12">
        <f>IF(C143="","",C143+N(D143)-N(E143))</f>
        <v>0</v>
      </c>
      <c r="G143" s="9"/>
      <c r="H143" s="12">
        <f>IF(OR(F143="",G143=""),"",G143-F143)</f>
        <v>0</v>
      </c>
      <c r="I143" s="13">
        <f>IF(OR(H143="",N(F143)=0),"",H143/F143)</f>
        <v>0</v>
      </c>
      <c r="J143" s="12">
        <f>IF(H143="","",H143*IFERROR(INDEX(Setup!$B$4:$B$9,MATCH(B143,Setup!$A$4:$A$9,0)),0))</f>
        <v>0</v>
      </c>
      <c r="K143" s="11">
        <f>IF(I143="","",IF(AND(ABS(I143)&gt;0.01,ABS(H143)&gt;=50),IF(H143&lt;0,"Loss - check","Gain - check"),"OK"))</f>
        <v>0</v>
      </c>
    </row>
    <row r="144" spans="1:11">
      <c r="A144" s="10"/>
      <c r="B144" s="7"/>
      <c r="C144" s="9"/>
      <c r="D144" s="9"/>
      <c r="E144" s="12">
        <f>IF(OR(A144="",B144=""),"",SUMIFS('Daily Readings'!$H:$H,'Daily Readings'!$A:$A,A144,'Daily Readings'!$D:$D,B144))</f>
        <v>0</v>
      </c>
      <c r="F144" s="12">
        <f>IF(C144="","",C144+N(D144)-N(E144))</f>
        <v>0</v>
      </c>
      <c r="G144" s="9"/>
      <c r="H144" s="12">
        <f>IF(OR(F144="",G144=""),"",G144-F144)</f>
        <v>0</v>
      </c>
      <c r="I144" s="13">
        <f>IF(OR(H144="",N(F144)=0),"",H144/F144)</f>
        <v>0</v>
      </c>
      <c r="J144" s="12">
        <f>IF(H144="","",H144*IFERROR(INDEX(Setup!$B$4:$B$9,MATCH(B144,Setup!$A$4:$A$9,0)),0))</f>
        <v>0</v>
      </c>
      <c r="K144" s="11">
        <f>IF(I144="","",IF(AND(ABS(I144)&gt;0.01,ABS(H144)&gt;=50),IF(H144&lt;0,"Loss - check","Gain - check"),"OK"))</f>
        <v>0</v>
      </c>
    </row>
    <row r="145" spans="1:11">
      <c r="A145" s="10"/>
      <c r="B145" s="7"/>
      <c r="C145" s="9"/>
      <c r="D145" s="9"/>
      <c r="E145" s="12">
        <f>IF(OR(A145="",B145=""),"",SUMIFS('Daily Readings'!$H:$H,'Daily Readings'!$A:$A,A145,'Daily Readings'!$D:$D,B145))</f>
        <v>0</v>
      </c>
      <c r="F145" s="12">
        <f>IF(C145="","",C145+N(D145)-N(E145))</f>
        <v>0</v>
      </c>
      <c r="G145" s="9"/>
      <c r="H145" s="12">
        <f>IF(OR(F145="",G145=""),"",G145-F145)</f>
        <v>0</v>
      </c>
      <c r="I145" s="13">
        <f>IF(OR(H145="",N(F145)=0),"",H145/F145)</f>
        <v>0</v>
      </c>
      <c r="J145" s="12">
        <f>IF(H145="","",H145*IFERROR(INDEX(Setup!$B$4:$B$9,MATCH(B145,Setup!$A$4:$A$9,0)),0))</f>
        <v>0</v>
      </c>
      <c r="K145" s="11">
        <f>IF(I145="","",IF(AND(ABS(I145)&gt;0.01,ABS(H145)&gt;=50),IF(H145&lt;0,"Loss - check","Gain - check"),"OK"))</f>
        <v>0</v>
      </c>
    </row>
    <row r="146" spans="1:11">
      <c r="A146" s="10"/>
      <c r="B146" s="7"/>
      <c r="C146" s="9"/>
      <c r="D146" s="9"/>
      <c r="E146" s="12">
        <f>IF(OR(A146="",B146=""),"",SUMIFS('Daily Readings'!$H:$H,'Daily Readings'!$A:$A,A146,'Daily Readings'!$D:$D,B146))</f>
        <v>0</v>
      </c>
      <c r="F146" s="12">
        <f>IF(C146="","",C146+N(D146)-N(E146))</f>
        <v>0</v>
      </c>
      <c r="G146" s="9"/>
      <c r="H146" s="12">
        <f>IF(OR(F146="",G146=""),"",G146-F146)</f>
        <v>0</v>
      </c>
      <c r="I146" s="13">
        <f>IF(OR(H146="",N(F146)=0),"",H146/F146)</f>
        <v>0</v>
      </c>
      <c r="J146" s="12">
        <f>IF(H146="","",H146*IFERROR(INDEX(Setup!$B$4:$B$9,MATCH(B146,Setup!$A$4:$A$9,0)),0))</f>
        <v>0</v>
      </c>
      <c r="K146" s="11">
        <f>IF(I146="","",IF(AND(ABS(I146)&gt;0.01,ABS(H146)&gt;=50),IF(H146&lt;0,"Loss - check","Gain - check"),"OK"))</f>
        <v>0</v>
      </c>
    </row>
    <row r="147" spans="1:11">
      <c r="A147" s="10"/>
      <c r="B147" s="7"/>
      <c r="C147" s="9"/>
      <c r="D147" s="9"/>
      <c r="E147" s="12">
        <f>IF(OR(A147="",B147=""),"",SUMIFS('Daily Readings'!$H:$H,'Daily Readings'!$A:$A,A147,'Daily Readings'!$D:$D,B147))</f>
        <v>0</v>
      </c>
      <c r="F147" s="12">
        <f>IF(C147="","",C147+N(D147)-N(E147))</f>
        <v>0</v>
      </c>
      <c r="G147" s="9"/>
      <c r="H147" s="12">
        <f>IF(OR(F147="",G147=""),"",G147-F147)</f>
        <v>0</v>
      </c>
      <c r="I147" s="13">
        <f>IF(OR(H147="",N(F147)=0),"",H147/F147)</f>
        <v>0</v>
      </c>
      <c r="J147" s="12">
        <f>IF(H147="","",H147*IFERROR(INDEX(Setup!$B$4:$B$9,MATCH(B147,Setup!$A$4:$A$9,0)),0))</f>
        <v>0</v>
      </c>
      <c r="K147" s="11">
        <f>IF(I147="","",IF(AND(ABS(I147)&gt;0.01,ABS(H147)&gt;=50),IF(H147&lt;0,"Loss - check","Gain - check"),"OK"))</f>
        <v>0</v>
      </c>
    </row>
    <row r="148" spans="1:11">
      <c r="A148" s="10"/>
      <c r="B148" s="7"/>
      <c r="C148" s="9"/>
      <c r="D148" s="9"/>
      <c r="E148" s="12">
        <f>IF(OR(A148="",B148=""),"",SUMIFS('Daily Readings'!$H:$H,'Daily Readings'!$A:$A,A148,'Daily Readings'!$D:$D,B148))</f>
        <v>0</v>
      </c>
      <c r="F148" s="12">
        <f>IF(C148="","",C148+N(D148)-N(E148))</f>
        <v>0</v>
      </c>
      <c r="G148" s="9"/>
      <c r="H148" s="12">
        <f>IF(OR(F148="",G148=""),"",G148-F148)</f>
        <v>0</v>
      </c>
      <c r="I148" s="13">
        <f>IF(OR(H148="",N(F148)=0),"",H148/F148)</f>
        <v>0</v>
      </c>
      <c r="J148" s="12">
        <f>IF(H148="","",H148*IFERROR(INDEX(Setup!$B$4:$B$9,MATCH(B148,Setup!$A$4:$A$9,0)),0))</f>
        <v>0</v>
      </c>
      <c r="K148" s="11">
        <f>IF(I148="","",IF(AND(ABS(I148)&gt;0.01,ABS(H148)&gt;=50),IF(H148&lt;0,"Loss - check","Gain - check"),"OK"))</f>
        <v>0</v>
      </c>
    </row>
    <row r="149" spans="1:11">
      <c r="A149" s="10"/>
      <c r="B149" s="7"/>
      <c r="C149" s="9"/>
      <c r="D149" s="9"/>
      <c r="E149" s="12">
        <f>IF(OR(A149="",B149=""),"",SUMIFS('Daily Readings'!$H:$H,'Daily Readings'!$A:$A,A149,'Daily Readings'!$D:$D,B149))</f>
        <v>0</v>
      </c>
      <c r="F149" s="12">
        <f>IF(C149="","",C149+N(D149)-N(E149))</f>
        <v>0</v>
      </c>
      <c r="G149" s="9"/>
      <c r="H149" s="12">
        <f>IF(OR(F149="",G149=""),"",G149-F149)</f>
        <v>0</v>
      </c>
      <c r="I149" s="13">
        <f>IF(OR(H149="",N(F149)=0),"",H149/F149)</f>
        <v>0</v>
      </c>
      <c r="J149" s="12">
        <f>IF(H149="","",H149*IFERROR(INDEX(Setup!$B$4:$B$9,MATCH(B149,Setup!$A$4:$A$9,0)),0))</f>
        <v>0</v>
      </c>
      <c r="K149" s="11">
        <f>IF(I149="","",IF(AND(ABS(I149)&gt;0.01,ABS(H149)&gt;=50),IF(H149&lt;0,"Loss - check","Gain - check"),"OK"))</f>
        <v>0</v>
      </c>
    </row>
    <row r="150" spans="1:11">
      <c r="A150" s="10"/>
      <c r="B150" s="7"/>
      <c r="C150" s="9"/>
      <c r="D150" s="9"/>
      <c r="E150" s="12">
        <f>IF(OR(A150="",B150=""),"",SUMIFS('Daily Readings'!$H:$H,'Daily Readings'!$A:$A,A150,'Daily Readings'!$D:$D,B150))</f>
        <v>0</v>
      </c>
      <c r="F150" s="12">
        <f>IF(C150="","",C150+N(D150)-N(E150))</f>
        <v>0</v>
      </c>
      <c r="G150" s="9"/>
      <c r="H150" s="12">
        <f>IF(OR(F150="",G150=""),"",G150-F150)</f>
        <v>0</v>
      </c>
      <c r="I150" s="13">
        <f>IF(OR(H150="",N(F150)=0),"",H150/F150)</f>
        <v>0</v>
      </c>
      <c r="J150" s="12">
        <f>IF(H150="","",H150*IFERROR(INDEX(Setup!$B$4:$B$9,MATCH(B150,Setup!$A$4:$A$9,0)),0))</f>
        <v>0</v>
      </c>
      <c r="K150" s="11">
        <f>IF(I150="","",IF(AND(ABS(I150)&gt;0.01,ABS(H150)&gt;=50),IF(H150&lt;0,"Loss - check","Gain - check"),"OK"))</f>
        <v>0</v>
      </c>
    </row>
    <row r="151" spans="1:11">
      <c r="A151" s="10"/>
      <c r="B151" s="7"/>
      <c r="C151" s="9"/>
      <c r="D151" s="9"/>
      <c r="E151" s="12">
        <f>IF(OR(A151="",B151=""),"",SUMIFS('Daily Readings'!$H:$H,'Daily Readings'!$A:$A,A151,'Daily Readings'!$D:$D,B151))</f>
        <v>0</v>
      </c>
      <c r="F151" s="12">
        <f>IF(C151="","",C151+N(D151)-N(E151))</f>
        <v>0</v>
      </c>
      <c r="G151" s="9"/>
      <c r="H151" s="12">
        <f>IF(OR(F151="",G151=""),"",G151-F151)</f>
        <v>0</v>
      </c>
      <c r="I151" s="13">
        <f>IF(OR(H151="",N(F151)=0),"",H151/F151)</f>
        <v>0</v>
      </c>
      <c r="J151" s="12">
        <f>IF(H151="","",H151*IFERROR(INDEX(Setup!$B$4:$B$9,MATCH(B151,Setup!$A$4:$A$9,0)),0))</f>
        <v>0</v>
      </c>
      <c r="K151" s="11">
        <f>IF(I151="","",IF(AND(ABS(I151)&gt;0.01,ABS(H151)&gt;=50),IF(H151&lt;0,"Loss - check","Gain - check"),"OK"))</f>
        <v>0</v>
      </c>
    </row>
    <row r="152" spans="1:11">
      <c r="A152" s="10"/>
      <c r="B152" s="7"/>
      <c r="C152" s="9"/>
      <c r="D152" s="9"/>
      <c r="E152" s="12">
        <f>IF(OR(A152="",B152=""),"",SUMIFS('Daily Readings'!$H:$H,'Daily Readings'!$A:$A,A152,'Daily Readings'!$D:$D,B152))</f>
        <v>0</v>
      </c>
      <c r="F152" s="12">
        <f>IF(C152="","",C152+N(D152)-N(E152))</f>
        <v>0</v>
      </c>
      <c r="G152" s="9"/>
      <c r="H152" s="12">
        <f>IF(OR(F152="",G152=""),"",G152-F152)</f>
        <v>0</v>
      </c>
      <c r="I152" s="13">
        <f>IF(OR(H152="",N(F152)=0),"",H152/F152)</f>
        <v>0</v>
      </c>
      <c r="J152" s="12">
        <f>IF(H152="","",H152*IFERROR(INDEX(Setup!$B$4:$B$9,MATCH(B152,Setup!$A$4:$A$9,0)),0))</f>
        <v>0</v>
      </c>
      <c r="K152" s="11">
        <f>IF(I152="","",IF(AND(ABS(I152)&gt;0.01,ABS(H152)&gt;=50),IF(H152&lt;0,"Loss - check","Gain - check"),"OK"))</f>
        <v>0</v>
      </c>
    </row>
    <row r="153" spans="1:11">
      <c r="A153" s="10"/>
      <c r="B153" s="7"/>
      <c r="C153" s="9"/>
      <c r="D153" s="9"/>
      <c r="E153" s="12">
        <f>IF(OR(A153="",B153=""),"",SUMIFS('Daily Readings'!$H:$H,'Daily Readings'!$A:$A,A153,'Daily Readings'!$D:$D,B153))</f>
        <v>0</v>
      </c>
      <c r="F153" s="12">
        <f>IF(C153="","",C153+N(D153)-N(E153))</f>
        <v>0</v>
      </c>
      <c r="G153" s="9"/>
      <c r="H153" s="12">
        <f>IF(OR(F153="",G153=""),"",G153-F153)</f>
        <v>0</v>
      </c>
      <c r="I153" s="13">
        <f>IF(OR(H153="",N(F153)=0),"",H153/F153)</f>
        <v>0</v>
      </c>
      <c r="J153" s="12">
        <f>IF(H153="","",H153*IFERROR(INDEX(Setup!$B$4:$B$9,MATCH(B153,Setup!$A$4:$A$9,0)),0))</f>
        <v>0</v>
      </c>
      <c r="K153" s="11">
        <f>IF(I153="","",IF(AND(ABS(I153)&gt;0.01,ABS(H153)&gt;=50),IF(H153&lt;0,"Loss - check","Gain - check"),"OK"))</f>
        <v>0</v>
      </c>
    </row>
    <row r="154" spans="1:11">
      <c r="A154" s="10"/>
      <c r="B154" s="7"/>
      <c r="C154" s="9"/>
      <c r="D154" s="9"/>
      <c r="E154" s="12">
        <f>IF(OR(A154="",B154=""),"",SUMIFS('Daily Readings'!$H:$H,'Daily Readings'!$A:$A,A154,'Daily Readings'!$D:$D,B154))</f>
        <v>0</v>
      </c>
      <c r="F154" s="12">
        <f>IF(C154="","",C154+N(D154)-N(E154))</f>
        <v>0</v>
      </c>
      <c r="G154" s="9"/>
      <c r="H154" s="12">
        <f>IF(OR(F154="",G154=""),"",G154-F154)</f>
        <v>0</v>
      </c>
      <c r="I154" s="13">
        <f>IF(OR(H154="",N(F154)=0),"",H154/F154)</f>
        <v>0</v>
      </c>
      <c r="J154" s="12">
        <f>IF(H154="","",H154*IFERROR(INDEX(Setup!$B$4:$B$9,MATCH(B154,Setup!$A$4:$A$9,0)),0))</f>
        <v>0</v>
      </c>
      <c r="K154" s="11">
        <f>IF(I154="","",IF(AND(ABS(I154)&gt;0.01,ABS(H154)&gt;=50),IF(H154&lt;0,"Loss - check","Gain - check"),"OK"))</f>
        <v>0</v>
      </c>
    </row>
    <row r="155" spans="1:11">
      <c r="A155" s="10"/>
      <c r="B155" s="7"/>
      <c r="C155" s="9"/>
      <c r="D155" s="9"/>
      <c r="E155" s="12">
        <f>IF(OR(A155="",B155=""),"",SUMIFS('Daily Readings'!$H:$H,'Daily Readings'!$A:$A,A155,'Daily Readings'!$D:$D,B155))</f>
        <v>0</v>
      </c>
      <c r="F155" s="12">
        <f>IF(C155="","",C155+N(D155)-N(E155))</f>
        <v>0</v>
      </c>
      <c r="G155" s="9"/>
      <c r="H155" s="12">
        <f>IF(OR(F155="",G155=""),"",G155-F155)</f>
        <v>0</v>
      </c>
      <c r="I155" s="13">
        <f>IF(OR(H155="",N(F155)=0),"",H155/F155)</f>
        <v>0</v>
      </c>
      <c r="J155" s="12">
        <f>IF(H155="","",H155*IFERROR(INDEX(Setup!$B$4:$B$9,MATCH(B155,Setup!$A$4:$A$9,0)),0))</f>
        <v>0</v>
      </c>
      <c r="K155" s="11">
        <f>IF(I155="","",IF(AND(ABS(I155)&gt;0.01,ABS(H155)&gt;=50),IF(H155&lt;0,"Loss - check","Gain - check"),"OK"))</f>
        <v>0</v>
      </c>
    </row>
    <row r="156" spans="1:11">
      <c r="A156" s="10"/>
      <c r="B156" s="7"/>
      <c r="C156" s="9"/>
      <c r="D156" s="9"/>
      <c r="E156" s="12">
        <f>IF(OR(A156="",B156=""),"",SUMIFS('Daily Readings'!$H:$H,'Daily Readings'!$A:$A,A156,'Daily Readings'!$D:$D,B156))</f>
        <v>0</v>
      </c>
      <c r="F156" s="12">
        <f>IF(C156="","",C156+N(D156)-N(E156))</f>
        <v>0</v>
      </c>
      <c r="G156" s="9"/>
      <c r="H156" s="12">
        <f>IF(OR(F156="",G156=""),"",G156-F156)</f>
        <v>0</v>
      </c>
      <c r="I156" s="13">
        <f>IF(OR(H156="",N(F156)=0),"",H156/F156)</f>
        <v>0</v>
      </c>
      <c r="J156" s="12">
        <f>IF(H156="","",H156*IFERROR(INDEX(Setup!$B$4:$B$9,MATCH(B156,Setup!$A$4:$A$9,0)),0))</f>
        <v>0</v>
      </c>
      <c r="K156" s="11">
        <f>IF(I156="","",IF(AND(ABS(I156)&gt;0.01,ABS(H156)&gt;=50),IF(H156&lt;0,"Loss - check","Gain - check"),"OK"))</f>
        <v>0</v>
      </c>
    </row>
    <row r="157" spans="1:11">
      <c r="A157" s="10"/>
      <c r="B157" s="7"/>
      <c r="C157" s="9"/>
      <c r="D157" s="9"/>
      <c r="E157" s="12">
        <f>IF(OR(A157="",B157=""),"",SUMIFS('Daily Readings'!$H:$H,'Daily Readings'!$A:$A,A157,'Daily Readings'!$D:$D,B157))</f>
        <v>0</v>
      </c>
      <c r="F157" s="12">
        <f>IF(C157="","",C157+N(D157)-N(E157))</f>
        <v>0</v>
      </c>
      <c r="G157" s="9"/>
      <c r="H157" s="12">
        <f>IF(OR(F157="",G157=""),"",G157-F157)</f>
        <v>0</v>
      </c>
      <c r="I157" s="13">
        <f>IF(OR(H157="",N(F157)=0),"",H157/F157)</f>
        <v>0</v>
      </c>
      <c r="J157" s="12">
        <f>IF(H157="","",H157*IFERROR(INDEX(Setup!$B$4:$B$9,MATCH(B157,Setup!$A$4:$A$9,0)),0))</f>
        <v>0</v>
      </c>
      <c r="K157" s="11">
        <f>IF(I157="","",IF(AND(ABS(I157)&gt;0.01,ABS(H157)&gt;=50),IF(H157&lt;0,"Loss - check","Gain - check"),"OK"))</f>
        <v>0</v>
      </c>
    </row>
    <row r="158" spans="1:11">
      <c r="A158" s="10"/>
      <c r="B158" s="7"/>
      <c r="C158" s="9"/>
      <c r="D158" s="9"/>
      <c r="E158" s="12">
        <f>IF(OR(A158="",B158=""),"",SUMIFS('Daily Readings'!$H:$H,'Daily Readings'!$A:$A,A158,'Daily Readings'!$D:$D,B158))</f>
        <v>0</v>
      </c>
      <c r="F158" s="12">
        <f>IF(C158="","",C158+N(D158)-N(E158))</f>
        <v>0</v>
      </c>
      <c r="G158" s="9"/>
      <c r="H158" s="12">
        <f>IF(OR(F158="",G158=""),"",G158-F158)</f>
        <v>0</v>
      </c>
      <c r="I158" s="13">
        <f>IF(OR(H158="",N(F158)=0),"",H158/F158)</f>
        <v>0</v>
      </c>
      <c r="J158" s="12">
        <f>IF(H158="","",H158*IFERROR(INDEX(Setup!$B$4:$B$9,MATCH(B158,Setup!$A$4:$A$9,0)),0))</f>
        <v>0</v>
      </c>
      <c r="K158" s="11">
        <f>IF(I158="","",IF(AND(ABS(I158)&gt;0.01,ABS(H158)&gt;=50),IF(H158&lt;0,"Loss - check","Gain - check"),"OK"))</f>
        <v>0</v>
      </c>
    </row>
    <row r="159" spans="1:11">
      <c r="A159" s="10"/>
      <c r="B159" s="7"/>
      <c r="C159" s="9"/>
      <c r="D159" s="9"/>
      <c r="E159" s="12">
        <f>IF(OR(A159="",B159=""),"",SUMIFS('Daily Readings'!$H:$H,'Daily Readings'!$A:$A,A159,'Daily Readings'!$D:$D,B159))</f>
        <v>0</v>
      </c>
      <c r="F159" s="12">
        <f>IF(C159="","",C159+N(D159)-N(E159))</f>
        <v>0</v>
      </c>
      <c r="G159" s="9"/>
      <c r="H159" s="12">
        <f>IF(OR(F159="",G159=""),"",G159-F159)</f>
        <v>0</v>
      </c>
      <c r="I159" s="13">
        <f>IF(OR(H159="",N(F159)=0),"",H159/F159)</f>
        <v>0</v>
      </c>
      <c r="J159" s="12">
        <f>IF(H159="","",H159*IFERROR(INDEX(Setup!$B$4:$B$9,MATCH(B159,Setup!$A$4:$A$9,0)),0))</f>
        <v>0</v>
      </c>
      <c r="K159" s="11">
        <f>IF(I159="","",IF(AND(ABS(I159)&gt;0.01,ABS(H159)&gt;=50),IF(H159&lt;0,"Loss - check","Gain - check"),"OK"))</f>
        <v>0</v>
      </c>
    </row>
    <row r="160" spans="1:11">
      <c r="A160" s="10"/>
      <c r="B160" s="7"/>
      <c r="C160" s="9"/>
      <c r="D160" s="9"/>
      <c r="E160" s="12">
        <f>IF(OR(A160="",B160=""),"",SUMIFS('Daily Readings'!$H:$H,'Daily Readings'!$A:$A,A160,'Daily Readings'!$D:$D,B160))</f>
        <v>0</v>
      </c>
      <c r="F160" s="12">
        <f>IF(C160="","",C160+N(D160)-N(E160))</f>
        <v>0</v>
      </c>
      <c r="G160" s="9"/>
      <c r="H160" s="12">
        <f>IF(OR(F160="",G160=""),"",G160-F160)</f>
        <v>0</v>
      </c>
      <c r="I160" s="13">
        <f>IF(OR(H160="",N(F160)=0),"",H160/F160)</f>
        <v>0</v>
      </c>
      <c r="J160" s="12">
        <f>IF(H160="","",H160*IFERROR(INDEX(Setup!$B$4:$B$9,MATCH(B160,Setup!$A$4:$A$9,0)),0))</f>
        <v>0</v>
      </c>
      <c r="K160" s="11">
        <f>IF(I160="","",IF(AND(ABS(I160)&gt;0.01,ABS(H160)&gt;=50),IF(H160&lt;0,"Loss - check","Gain - check"),"OK"))</f>
        <v>0</v>
      </c>
    </row>
    <row r="161" spans="1:11">
      <c r="A161" s="10"/>
      <c r="B161" s="7"/>
      <c r="C161" s="9"/>
      <c r="D161" s="9"/>
      <c r="E161" s="12">
        <f>IF(OR(A161="",B161=""),"",SUMIFS('Daily Readings'!$H:$H,'Daily Readings'!$A:$A,A161,'Daily Readings'!$D:$D,B161))</f>
        <v>0</v>
      </c>
      <c r="F161" s="12">
        <f>IF(C161="","",C161+N(D161)-N(E161))</f>
        <v>0</v>
      </c>
      <c r="G161" s="9"/>
      <c r="H161" s="12">
        <f>IF(OR(F161="",G161=""),"",G161-F161)</f>
        <v>0</v>
      </c>
      <c r="I161" s="13">
        <f>IF(OR(H161="",N(F161)=0),"",H161/F161)</f>
        <v>0</v>
      </c>
      <c r="J161" s="12">
        <f>IF(H161="","",H161*IFERROR(INDEX(Setup!$B$4:$B$9,MATCH(B161,Setup!$A$4:$A$9,0)),0))</f>
        <v>0</v>
      </c>
      <c r="K161" s="11">
        <f>IF(I161="","",IF(AND(ABS(I161)&gt;0.01,ABS(H161)&gt;=50),IF(H161&lt;0,"Loss - check","Gain - check"),"OK"))</f>
        <v>0</v>
      </c>
    </row>
    <row r="162" spans="1:11">
      <c r="A162" s="10"/>
      <c r="B162" s="7"/>
      <c r="C162" s="9"/>
      <c r="D162" s="9"/>
      <c r="E162" s="12">
        <f>IF(OR(A162="",B162=""),"",SUMIFS('Daily Readings'!$H:$H,'Daily Readings'!$A:$A,A162,'Daily Readings'!$D:$D,B162))</f>
        <v>0</v>
      </c>
      <c r="F162" s="12">
        <f>IF(C162="","",C162+N(D162)-N(E162))</f>
        <v>0</v>
      </c>
      <c r="G162" s="9"/>
      <c r="H162" s="12">
        <f>IF(OR(F162="",G162=""),"",G162-F162)</f>
        <v>0</v>
      </c>
      <c r="I162" s="13">
        <f>IF(OR(H162="",N(F162)=0),"",H162/F162)</f>
        <v>0</v>
      </c>
      <c r="J162" s="12">
        <f>IF(H162="","",H162*IFERROR(INDEX(Setup!$B$4:$B$9,MATCH(B162,Setup!$A$4:$A$9,0)),0))</f>
        <v>0</v>
      </c>
      <c r="K162" s="11">
        <f>IF(I162="","",IF(AND(ABS(I162)&gt;0.01,ABS(H162)&gt;=50),IF(H162&lt;0,"Loss - check","Gain - check"),"OK"))</f>
        <v>0</v>
      </c>
    </row>
    <row r="163" spans="1:11">
      <c r="A163" s="10"/>
      <c r="B163" s="7"/>
      <c r="C163" s="9"/>
      <c r="D163" s="9"/>
      <c r="E163" s="12">
        <f>IF(OR(A163="",B163=""),"",SUMIFS('Daily Readings'!$H:$H,'Daily Readings'!$A:$A,A163,'Daily Readings'!$D:$D,B163))</f>
        <v>0</v>
      </c>
      <c r="F163" s="12">
        <f>IF(C163="","",C163+N(D163)-N(E163))</f>
        <v>0</v>
      </c>
      <c r="G163" s="9"/>
      <c r="H163" s="12">
        <f>IF(OR(F163="",G163=""),"",G163-F163)</f>
        <v>0</v>
      </c>
      <c r="I163" s="13">
        <f>IF(OR(H163="",N(F163)=0),"",H163/F163)</f>
        <v>0</v>
      </c>
      <c r="J163" s="12">
        <f>IF(H163="","",H163*IFERROR(INDEX(Setup!$B$4:$B$9,MATCH(B163,Setup!$A$4:$A$9,0)),0))</f>
        <v>0</v>
      </c>
      <c r="K163" s="11">
        <f>IF(I163="","",IF(AND(ABS(I163)&gt;0.01,ABS(H163)&gt;=50),IF(H163&lt;0,"Loss - check","Gain - check"),"OK"))</f>
        <v>0</v>
      </c>
    </row>
    <row r="164" spans="1:11">
      <c r="A164" s="10"/>
      <c r="B164" s="7"/>
      <c r="C164" s="9"/>
      <c r="D164" s="9"/>
      <c r="E164" s="12">
        <f>IF(OR(A164="",B164=""),"",SUMIFS('Daily Readings'!$H:$H,'Daily Readings'!$A:$A,A164,'Daily Readings'!$D:$D,B164))</f>
        <v>0</v>
      </c>
      <c r="F164" s="12">
        <f>IF(C164="","",C164+N(D164)-N(E164))</f>
        <v>0</v>
      </c>
      <c r="G164" s="9"/>
      <c r="H164" s="12">
        <f>IF(OR(F164="",G164=""),"",G164-F164)</f>
        <v>0</v>
      </c>
      <c r="I164" s="13">
        <f>IF(OR(H164="",N(F164)=0),"",H164/F164)</f>
        <v>0</v>
      </c>
      <c r="J164" s="12">
        <f>IF(H164="","",H164*IFERROR(INDEX(Setup!$B$4:$B$9,MATCH(B164,Setup!$A$4:$A$9,0)),0))</f>
        <v>0</v>
      </c>
      <c r="K164" s="11">
        <f>IF(I164="","",IF(AND(ABS(I164)&gt;0.01,ABS(H164)&gt;=50),IF(H164&lt;0,"Loss - check","Gain - check"),"OK"))</f>
        <v>0</v>
      </c>
    </row>
    <row r="165" spans="1:11">
      <c r="A165" s="10"/>
      <c r="B165" s="7"/>
      <c r="C165" s="9"/>
      <c r="D165" s="9"/>
      <c r="E165" s="12">
        <f>IF(OR(A165="",B165=""),"",SUMIFS('Daily Readings'!$H:$H,'Daily Readings'!$A:$A,A165,'Daily Readings'!$D:$D,B165))</f>
        <v>0</v>
      </c>
      <c r="F165" s="12">
        <f>IF(C165="","",C165+N(D165)-N(E165))</f>
        <v>0</v>
      </c>
      <c r="G165" s="9"/>
      <c r="H165" s="12">
        <f>IF(OR(F165="",G165=""),"",G165-F165)</f>
        <v>0</v>
      </c>
      <c r="I165" s="13">
        <f>IF(OR(H165="",N(F165)=0),"",H165/F165)</f>
        <v>0</v>
      </c>
      <c r="J165" s="12">
        <f>IF(H165="","",H165*IFERROR(INDEX(Setup!$B$4:$B$9,MATCH(B165,Setup!$A$4:$A$9,0)),0))</f>
        <v>0</v>
      </c>
      <c r="K165" s="11">
        <f>IF(I165="","",IF(AND(ABS(I165)&gt;0.01,ABS(H165)&gt;=50),IF(H165&lt;0,"Loss - check","Gain - check"),"OK"))</f>
        <v>0</v>
      </c>
    </row>
    <row r="166" spans="1:11">
      <c r="A166" s="10"/>
      <c r="B166" s="7"/>
      <c r="C166" s="9"/>
      <c r="D166" s="9"/>
      <c r="E166" s="12">
        <f>IF(OR(A166="",B166=""),"",SUMIFS('Daily Readings'!$H:$H,'Daily Readings'!$A:$A,A166,'Daily Readings'!$D:$D,B166))</f>
        <v>0</v>
      </c>
      <c r="F166" s="12">
        <f>IF(C166="","",C166+N(D166)-N(E166))</f>
        <v>0</v>
      </c>
      <c r="G166" s="9"/>
      <c r="H166" s="12">
        <f>IF(OR(F166="",G166=""),"",G166-F166)</f>
        <v>0</v>
      </c>
      <c r="I166" s="13">
        <f>IF(OR(H166="",N(F166)=0),"",H166/F166)</f>
        <v>0</v>
      </c>
      <c r="J166" s="12">
        <f>IF(H166="","",H166*IFERROR(INDEX(Setup!$B$4:$B$9,MATCH(B166,Setup!$A$4:$A$9,0)),0))</f>
        <v>0</v>
      </c>
      <c r="K166" s="11">
        <f>IF(I166="","",IF(AND(ABS(I166)&gt;0.01,ABS(H166)&gt;=50),IF(H166&lt;0,"Loss - check","Gain - check"),"OK"))</f>
        <v>0</v>
      </c>
    </row>
    <row r="167" spans="1:11">
      <c r="A167" s="10"/>
      <c r="B167" s="7"/>
      <c r="C167" s="9"/>
      <c r="D167" s="9"/>
      <c r="E167" s="12">
        <f>IF(OR(A167="",B167=""),"",SUMIFS('Daily Readings'!$H:$H,'Daily Readings'!$A:$A,A167,'Daily Readings'!$D:$D,B167))</f>
        <v>0</v>
      </c>
      <c r="F167" s="12">
        <f>IF(C167="","",C167+N(D167)-N(E167))</f>
        <v>0</v>
      </c>
      <c r="G167" s="9"/>
      <c r="H167" s="12">
        <f>IF(OR(F167="",G167=""),"",G167-F167)</f>
        <v>0</v>
      </c>
      <c r="I167" s="13">
        <f>IF(OR(H167="",N(F167)=0),"",H167/F167)</f>
        <v>0</v>
      </c>
      <c r="J167" s="12">
        <f>IF(H167="","",H167*IFERROR(INDEX(Setup!$B$4:$B$9,MATCH(B167,Setup!$A$4:$A$9,0)),0))</f>
        <v>0</v>
      </c>
      <c r="K167" s="11">
        <f>IF(I167="","",IF(AND(ABS(I167)&gt;0.01,ABS(H167)&gt;=50),IF(H167&lt;0,"Loss - check","Gain - check"),"OK"))</f>
        <v>0</v>
      </c>
    </row>
    <row r="168" spans="1:11">
      <c r="A168" s="10"/>
      <c r="B168" s="7"/>
      <c r="C168" s="9"/>
      <c r="D168" s="9"/>
      <c r="E168" s="12">
        <f>IF(OR(A168="",B168=""),"",SUMIFS('Daily Readings'!$H:$H,'Daily Readings'!$A:$A,A168,'Daily Readings'!$D:$D,B168))</f>
        <v>0</v>
      </c>
      <c r="F168" s="12">
        <f>IF(C168="","",C168+N(D168)-N(E168))</f>
        <v>0</v>
      </c>
      <c r="G168" s="9"/>
      <c r="H168" s="12">
        <f>IF(OR(F168="",G168=""),"",G168-F168)</f>
        <v>0</v>
      </c>
      <c r="I168" s="13">
        <f>IF(OR(H168="",N(F168)=0),"",H168/F168)</f>
        <v>0</v>
      </c>
      <c r="J168" s="12">
        <f>IF(H168="","",H168*IFERROR(INDEX(Setup!$B$4:$B$9,MATCH(B168,Setup!$A$4:$A$9,0)),0))</f>
        <v>0</v>
      </c>
      <c r="K168" s="11">
        <f>IF(I168="","",IF(AND(ABS(I168)&gt;0.01,ABS(H168)&gt;=50),IF(H168&lt;0,"Loss - check","Gain - check"),"OK"))</f>
        <v>0</v>
      </c>
    </row>
    <row r="169" spans="1:11">
      <c r="A169" s="10"/>
      <c r="B169" s="7"/>
      <c r="C169" s="9"/>
      <c r="D169" s="9"/>
      <c r="E169" s="12">
        <f>IF(OR(A169="",B169=""),"",SUMIFS('Daily Readings'!$H:$H,'Daily Readings'!$A:$A,A169,'Daily Readings'!$D:$D,B169))</f>
        <v>0</v>
      </c>
      <c r="F169" s="12">
        <f>IF(C169="","",C169+N(D169)-N(E169))</f>
        <v>0</v>
      </c>
      <c r="G169" s="9"/>
      <c r="H169" s="12">
        <f>IF(OR(F169="",G169=""),"",G169-F169)</f>
        <v>0</v>
      </c>
      <c r="I169" s="13">
        <f>IF(OR(H169="",N(F169)=0),"",H169/F169)</f>
        <v>0</v>
      </c>
      <c r="J169" s="12">
        <f>IF(H169="","",H169*IFERROR(INDEX(Setup!$B$4:$B$9,MATCH(B169,Setup!$A$4:$A$9,0)),0))</f>
        <v>0</v>
      </c>
      <c r="K169" s="11">
        <f>IF(I169="","",IF(AND(ABS(I169)&gt;0.01,ABS(H169)&gt;=50),IF(H169&lt;0,"Loss - check","Gain - check"),"OK"))</f>
        <v>0</v>
      </c>
    </row>
    <row r="170" spans="1:11">
      <c r="A170" s="10"/>
      <c r="B170" s="7"/>
      <c r="C170" s="9"/>
      <c r="D170" s="9"/>
      <c r="E170" s="12">
        <f>IF(OR(A170="",B170=""),"",SUMIFS('Daily Readings'!$H:$H,'Daily Readings'!$A:$A,A170,'Daily Readings'!$D:$D,B170))</f>
        <v>0</v>
      </c>
      <c r="F170" s="12">
        <f>IF(C170="","",C170+N(D170)-N(E170))</f>
        <v>0</v>
      </c>
      <c r="G170" s="9"/>
      <c r="H170" s="12">
        <f>IF(OR(F170="",G170=""),"",G170-F170)</f>
        <v>0</v>
      </c>
      <c r="I170" s="13">
        <f>IF(OR(H170="",N(F170)=0),"",H170/F170)</f>
        <v>0</v>
      </c>
      <c r="J170" s="12">
        <f>IF(H170="","",H170*IFERROR(INDEX(Setup!$B$4:$B$9,MATCH(B170,Setup!$A$4:$A$9,0)),0))</f>
        <v>0</v>
      </c>
      <c r="K170" s="11">
        <f>IF(I170="","",IF(AND(ABS(I170)&gt;0.01,ABS(H170)&gt;=50),IF(H170&lt;0,"Loss - check","Gain - check"),"OK"))</f>
        <v>0</v>
      </c>
    </row>
    <row r="171" spans="1:11">
      <c r="A171" s="10"/>
      <c r="B171" s="7"/>
      <c r="C171" s="9"/>
      <c r="D171" s="9"/>
      <c r="E171" s="12">
        <f>IF(OR(A171="",B171=""),"",SUMIFS('Daily Readings'!$H:$H,'Daily Readings'!$A:$A,A171,'Daily Readings'!$D:$D,B171))</f>
        <v>0</v>
      </c>
      <c r="F171" s="12">
        <f>IF(C171="","",C171+N(D171)-N(E171))</f>
        <v>0</v>
      </c>
      <c r="G171" s="9"/>
      <c r="H171" s="12">
        <f>IF(OR(F171="",G171=""),"",G171-F171)</f>
        <v>0</v>
      </c>
      <c r="I171" s="13">
        <f>IF(OR(H171="",N(F171)=0),"",H171/F171)</f>
        <v>0</v>
      </c>
      <c r="J171" s="12">
        <f>IF(H171="","",H171*IFERROR(INDEX(Setup!$B$4:$B$9,MATCH(B171,Setup!$A$4:$A$9,0)),0))</f>
        <v>0</v>
      </c>
      <c r="K171" s="11">
        <f>IF(I171="","",IF(AND(ABS(I171)&gt;0.01,ABS(H171)&gt;=50),IF(H171&lt;0,"Loss - check","Gain - check"),"OK"))</f>
        <v>0</v>
      </c>
    </row>
    <row r="172" spans="1:11">
      <c r="A172" s="10"/>
      <c r="B172" s="7"/>
      <c r="C172" s="9"/>
      <c r="D172" s="9"/>
      <c r="E172" s="12">
        <f>IF(OR(A172="",B172=""),"",SUMIFS('Daily Readings'!$H:$H,'Daily Readings'!$A:$A,A172,'Daily Readings'!$D:$D,B172))</f>
        <v>0</v>
      </c>
      <c r="F172" s="12">
        <f>IF(C172="","",C172+N(D172)-N(E172))</f>
        <v>0</v>
      </c>
      <c r="G172" s="9"/>
      <c r="H172" s="12">
        <f>IF(OR(F172="",G172=""),"",G172-F172)</f>
        <v>0</v>
      </c>
      <c r="I172" s="13">
        <f>IF(OR(H172="",N(F172)=0),"",H172/F172)</f>
        <v>0</v>
      </c>
      <c r="J172" s="12">
        <f>IF(H172="","",H172*IFERROR(INDEX(Setup!$B$4:$B$9,MATCH(B172,Setup!$A$4:$A$9,0)),0))</f>
        <v>0</v>
      </c>
      <c r="K172" s="11">
        <f>IF(I172="","",IF(AND(ABS(I172)&gt;0.01,ABS(H172)&gt;=50),IF(H172&lt;0,"Loss - check","Gain - check"),"OK"))</f>
        <v>0</v>
      </c>
    </row>
    <row r="173" spans="1:11">
      <c r="A173" s="10"/>
      <c r="B173" s="7"/>
      <c r="C173" s="9"/>
      <c r="D173" s="9"/>
      <c r="E173" s="12">
        <f>IF(OR(A173="",B173=""),"",SUMIFS('Daily Readings'!$H:$H,'Daily Readings'!$A:$A,A173,'Daily Readings'!$D:$D,B173))</f>
        <v>0</v>
      </c>
      <c r="F173" s="12">
        <f>IF(C173="","",C173+N(D173)-N(E173))</f>
        <v>0</v>
      </c>
      <c r="G173" s="9"/>
      <c r="H173" s="12">
        <f>IF(OR(F173="",G173=""),"",G173-F173)</f>
        <v>0</v>
      </c>
      <c r="I173" s="13">
        <f>IF(OR(H173="",N(F173)=0),"",H173/F173)</f>
        <v>0</v>
      </c>
      <c r="J173" s="12">
        <f>IF(H173="","",H173*IFERROR(INDEX(Setup!$B$4:$B$9,MATCH(B173,Setup!$A$4:$A$9,0)),0))</f>
        <v>0</v>
      </c>
      <c r="K173" s="11">
        <f>IF(I173="","",IF(AND(ABS(I173)&gt;0.01,ABS(H173)&gt;=50),IF(H173&lt;0,"Loss - check","Gain - check"),"OK"))</f>
        <v>0</v>
      </c>
    </row>
    <row r="174" spans="1:11">
      <c r="A174" s="10"/>
      <c r="B174" s="7"/>
      <c r="C174" s="9"/>
      <c r="D174" s="9"/>
      <c r="E174" s="12">
        <f>IF(OR(A174="",B174=""),"",SUMIFS('Daily Readings'!$H:$H,'Daily Readings'!$A:$A,A174,'Daily Readings'!$D:$D,B174))</f>
        <v>0</v>
      </c>
      <c r="F174" s="12">
        <f>IF(C174="","",C174+N(D174)-N(E174))</f>
        <v>0</v>
      </c>
      <c r="G174" s="9"/>
      <c r="H174" s="12">
        <f>IF(OR(F174="",G174=""),"",G174-F174)</f>
        <v>0</v>
      </c>
      <c r="I174" s="13">
        <f>IF(OR(H174="",N(F174)=0),"",H174/F174)</f>
        <v>0</v>
      </c>
      <c r="J174" s="12">
        <f>IF(H174="","",H174*IFERROR(INDEX(Setup!$B$4:$B$9,MATCH(B174,Setup!$A$4:$A$9,0)),0))</f>
        <v>0</v>
      </c>
      <c r="K174" s="11">
        <f>IF(I174="","",IF(AND(ABS(I174)&gt;0.01,ABS(H174)&gt;=50),IF(H174&lt;0,"Loss - check","Gain - check"),"OK"))</f>
        <v>0</v>
      </c>
    </row>
    <row r="175" spans="1:11">
      <c r="A175" s="10"/>
      <c r="B175" s="7"/>
      <c r="C175" s="9"/>
      <c r="D175" s="9"/>
      <c r="E175" s="12">
        <f>IF(OR(A175="",B175=""),"",SUMIFS('Daily Readings'!$H:$H,'Daily Readings'!$A:$A,A175,'Daily Readings'!$D:$D,B175))</f>
        <v>0</v>
      </c>
      <c r="F175" s="12">
        <f>IF(C175="","",C175+N(D175)-N(E175))</f>
        <v>0</v>
      </c>
      <c r="G175" s="9"/>
      <c r="H175" s="12">
        <f>IF(OR(F175="",G175=""),"",G175-F175)</f>
        <v>0</v>
      </c>
      <c r="I175" s="13">
        <f>IF(OR(H175="",N(F175)=0),"",H175/F175)</f>
        <v>0</v>
      </c>
      <c r="J175" s="12">
        <f>IF(H175="","",H175*IFERROR(INDEX(Setup!$B$4:$B$9,MATCH(B175,Setup!$A$4:$A$9,0)),0))</f>
        <v>0</v>
      </c>
      <c r="K175" s="11">
        <f>IF(I175="","",IF(AND(ABS(I175)&gt;0.01,ABS(H175)&gt;=50),IF(H175&lt;0,"Loss - check","Gain - check"),"OK"))</f>
        <v>0</v>
      </c>
    </row>
    <row r="176" spans="1:11">
      <c r="A176" s="10"/>
      <c r="B176" s="7"/>
      <c r="C176" s="9"/>
      <c r="D176" s="9"/>
      <c r="E176" s="12">
        <f>IF(OR(A176="",B176=""),"",SUMIFS('Daily Readings'!$H:$H,'Daily Readings'!$A:$A,A176,'Daily Readings'!$D:$D,B176))</f>
        <v>0</v>
      </c>
      <c r="F176" s="12">
        <f>IF(C176="","",C176+N(D176)-N(E176))</f>
        <v>0</v>
      </c>
      <c r="G176" s="9"/>
      <c r="H176" s="12">
        <f>IF(OR(F176="",G176=""),"",G176-F176)</f>
        <v>0</v>
      </c>
      <c r="I176" s="13">
        <f>IF(OR(H176="",N(F176)=0),"",H176/F176)</f>
        <v>0</v>
      </c>
      <c r="J176" s="12">
        <f>IF(H176="","",H176*IFERROR(INDEX(Setup!$B$4:$B$9,MATCH(B176,Setup!$A$4:$A$9,0)),0))</f>
        <v>0</v>
      </c>
      <c r="K176" s="11">
        <f>IF(I176="","",IF(AND(ABS(I176)&gt;0.01,ABS(H176)&gt;=50),IF(H176&lt;0,"Loss - check","Gain - check"),"OK"))</f>
        <v>0</v>
      </c>
    </row>
    <row r="177" spans="1:11">
      <c r="A177" s="10"/>
      <c r="B177" s="7"/>
      <c r="C177" s="9"/>
      <c r="D177" s="9"/>
      <c r="E177" s="12">
        <f>IF(OR(A177="",B177=""),"",SUMIFS('Daily Readings'!$H:$H,'Daily Readings'!$A:$A,A177,'Daily Readings'!$D:$D,B177))</f>
        <v>0</v>
      </c>
      <c r="F177" s="12">
        <f>IF(C177="","",C177+N(D177)-N(E177))</f>
        <v>0</v>
      </c>
      <c r="G177" s="9"/>
      <c r="H177" s="12">
        <f>IF(OR(F177="",G177=""),"",G177-F177)</f>
        <v>0</v>
      </c>
      <c r="I177" s="13">
        <f>IF(OR(H177="",N(F177)=0),"",H177/F177)</f>
        <v>0</v>
      </c>
      <c r="J177" s="12">
        <f>IF(H177="","",H177*IFERROR(INDEX(Setup!$B$4:$B$9,MATCH(B177,Setup!$A$4:$A$9,0)),0))</f>
        <v>0</v>
      </c>
      <c r="K177" s="11">
        <f>IF(I177="","",IF(AND(ABS(I177)&gt;0.01,ABS(H177)&gt;=50),IF(H177&lt;0,"Loss - check","Gain - check"),"OK"))</f>
        <v>0</v>
      </c>
    </row>
    <row r="178" spans="1:11">
      <c r="A178" s="10"/>
      <c r="B178" s="7"/>
      <c r="C178" s="9"/>
      <c r="D178" s="9"/>
      <c r="E178" s="12">
        <f>IF(OR(A178="",B178=""),"",SUMIFS('Daily Readings'!$H:$H,'Daily Readings'!$A:$A,A178,'Daily Readings'!$D:$D,B178))</f>
        <v>0</v>
      </c>
      <c r="F178" s="12">
        <f>IF(C178="","",C178+N(D178)-N(E178))</f>
        <v>0</v>
      </c>
      <c r="G178" s="9"/>
      <c r="H178" s="12">
        <f>IF(OR(F178="",G178=""),"",G178-F178)</f>
        <v>0</v>
      </c>
      <c r="I178" s="13">
        <f>IF(OR(H178="",N(F178)=0),"",H178/F178)</f>
        <v>0</v>
      </c>
      <c r="J178" s="12">
        <f>IF(H178="","",H178*IFERROR(INDEX(Setup!$B$4:$B$9,MATCH(B178,Setup!$A$4:$A$9,0)),0))</f>
        <v>0</v>
      </c>
      <c r="K178" s="11">
        <f>IF(I178="","",IF(AND(ABS(I178)&gt;0.01,ABS(H178)&gt;=50),IF(H178&lt;0,"Loss - check","Gain - check"),"OK"))</f>
        <v>0</v>
      </c>
    </row>
    <row r="179" spans="1:11">
      <c r="A179" s="10"/>
      <c r="B179" s="7"/>
      <c r="C179" s="9"/>
      <c r="D179" s="9"/>
      <c r="E179" s="12">
        <f>IF(OR(A179="",B179=""),"",SUMIFS('Daily Readings'!$H:$H,'Daily Readings'!$A:$A,A179,'Daily Readings'!$D:$D,B179))</f>
        <v>0</v>
      </c>
      <c r="F179" s="12">
        <f>IF(C179="","",C179+N(D179)-N(E179))</f>
        <v>0</v>
      </c>
      <c r="G179" s="9"/>
      <c r="H179" s="12">
        <f>IF(OR(F179="",G179=""),"",G179-F179)</f>
        <v>0</v>
      </c>
      <c r="I179" s="13">
        <f>IF(OR(H179="",N(F179)=0),"",H179/F179)</f>
        <v>0</v>
      </c>
      <c r="J179" s="12">
        <f>IF(H179="","",H179*IFERROR(INDEX(Setup!$B$4:$B$9,MATCH(B179,Setup!$A$4:$A$9,0)),0))</f>
        <v>0</v>
      </c>
      <c r="K179" s="11">
        <f>IF(I179="","",IF(AND(ABS(I179)&gt;0.01,ABS(H179)&gt;=50),IF(H179&lt;0,"Loss - check","Gain - check"),"OK"))</f>
        <v>0</v>
      </c>
    </row>
    <row r="180" spans="1:11">
      <c r="A180" s="10"/>
      <c r="B180" s="7"/>
      <c r="C180" s="9"/>
      <c r="D180" s="9"/>
      <c r="E180" s="12">
        <f>IF(OR(A180="",B180=""),"",SUMIFS('Daily Readings'!$H:$H,'Daily Readings'!$A:$A,A180,'Daily Readings'!$D:$D,B180))</f>
        <v>0</v>
      </c>
      <c r="F180" s="12">
        <f>IF(C180="","",C180+N(D180)-N(E180))</f>
        <v>0</v>
      </c>
      <c r="G180" s="9"/>
      <c r="H180" s="12">
        <f>IF(OR(F180="",G180=""),"",G180-F180)</f>
        <v>0</v>
      </c>
      <c r="I180" s="13">
        <f>IF(OR(H180="",N(F180)=0),"",H180/F180)</f>
        <v>0</v>
      </c>
      <c r="J180" s="12">
        <f>IF(H180="","",H180*IFERROR(INDEX(Setup!$B$4:$B$9,MATCH(B180,Setup!$A$4:$A$9,0)),0))</f>
        <v>0</v>
      </c>
      <c r="K180" s="11">
        <f>IF(I180="","",IF(AND(ABS(I180)&gt;0.01,ABS(H180)&gt;=50),IF(H180&lt;0,"Loss - check","Gain - check"),"OK"))</f>
        <v>0</v>
      </c>
    </row>
    <row r="181" spans="1:11">
      <c r="A181" s="10"/>
      <c r="B181" s="7"/>
      <c r="C181" s="9"/>
      <c r="D181" s="9"/>
      <c r="E181" s="12">
        <f>IF(OR(A181="",B181=""),"",SUMIFS('Daily Readings'!$H:$H,'Daily Readings'!$A:$A,A181,'Daily Readings'!$D:$D,B181))</f>
        <v>0</v>
      </c>
      <c r="F181" s="12">
        <f>IF(C181="","",C181+N(D181)-N(E181))</f>
        <v>0</v>
      </c>
      <c r="G181" s="9"/>
      <c r="H181" s="12">
        <f>IF(OR(F181="",G181=""),"",G181-F181)</f>
        <v>0</v>
      </c>
      <c r="I181" s="13">
        <f>IF(OR(H181="",N(F181)=0),"",H181/F181)</f>
        <v>0</v>
      </c>
      <c r="J181" s="12">
        <f>IF(H181="","",H181*IFERROR(INDEX(Setup!$B$4:$B$9,MATCH(B181,Setup!$A$4:$A$9,0)),0))</f>
        <v>0</v>
      </c>
      <c r="K181" s="11">
        <f>IF(I181="","",IF(AND(ABS(I181)&gt;0.01,ABS(H181)&gt;=50),IF(H181&lt;0,"Loss - check","Gain - check"),"OK"))</f>
        <v>0</v>
      </c>
    </row>
    <row r="182" spans="1:11">
      <c r="A182" s="10"/>
      <c r="B182" s="7"/>
      <c r="C182" s="9"/>
      <c r="D182" s="9"/>
      <c r="E182" s="12">
        <f>IF(OR(A182="",B182=""),"",SUMIFS('Daily Readings'!$H:$H,'Daily Readings'!$A:$A,A182,'Daily Readings'!$D:$D,B182))</f>
        <v>0</v>
      </c>
      <c r="F182" s="12">
        <f>IF(C182="","",C182+N(D182)-N(E182))</f>
        <v>0</v>
      </c>
      <c r="G182" s="9"/>
      <c r="H182" s="12">
        <f>IF(OR(F182="",G182=""),"",G182-F182)</f>
        <v>0</v>
      </c>
      <c r="I182" s="13">
        <f>IF(OR(H182="",N(F182)=0),"",H182/F182)</f>
        <v>0</v>
      </c>
      <c r="J182" s="12">
        <f>IF(H182="","",H182*IFERROR(INDEX(Setup!$B$4:$B$9,MATCH(B182,Setup!$A$4:$A$9,0)),0))</f>
        <v>0</v>
      </c>
      <c r="K182" s="11">
        <f>IF(I182="","",IF(AND(ABS(I182)&gt;0.01,ABS(H182)&gt;=50),IF(H182&lt;0,"Loss - check","Gain - check"),"OK"))</f>
        <v>0</v>
      </c>
    </row>
    <row r="183" spans="1:11">
      <c r="A183" s="10"/>
      <c r="B183" s="7"/>
      <c r="C183" s="9"/>
      <c r="D183" s="9"/>
      <c r="E183" s="12">
        <f>IF(OR(A183="",B183=""),"",SUMIFS('Daily Readings'!$H:$H,'Daily Readings'!$A:$A,A183,'Daily Readings'!$D:$D,B183))</f>
        <v>0</v>
      </c>
      <c r="F183" s="12">
        <f>IF(C183="","",C183+N(D183)-N(E183))</f>
        <v>0</v>
      </c>
      <c r="G183" s="9"/>
      <c r="H183" s="12">
        <f>IF(OR(F183="",G183=""),"",G183-F183)</f>
        <v>0</v>
      </c>
      <c r="I183" s="13">
        <f>IF(OR(H183="",N(F183)=0),"",H183/F183)</f>
        <v>0</v>
      </c>
      <c r="J183" s="12">
        <f>IF(H183="","",H183*IFERROR(INDEX(Setup!$B$4:$B$9,MATCH(B183,Setup!$A$4:$A$9,0)),0))</f>
        <v>0</v>
      </c>
      <c r="K183" s="11">
        <f>IF(I183="","",IF(AND(ABS(I183)&gt;0.01,ABS(H183)&gt;=50),IF(H183&lt;0,"Loss - check","Gain - check"),"OK"))</f>
        <v>0</v>
      </c>
    </row>
    <row r="184" spans="1:11">
      <c r="A184" s="10"/>
      <c r="B184" s="7"/>
      <c r="C184" s="9"/>
      <c r="D184" s="9"/>
      <c r="E184" s="12">
        <f>IF(OR(A184="",B184=""),"",SUMIFS('Daily Readings'!$H:$H,'Daily Readings'!$A:$A,A184,'Daily Readings'!$D:$D,B184))</f>
        <v>0</v>
      </c>
      <c r="F184" s="12">
        <f>IF(C184="","",C184+N(D184)-N(E184))</f>
        <v>0</v>
      </c>
      <c r="G184" s="9"/>
      <c r="H184" s="12">
        <f>IF(OR(F184="",G184=""),"",G184-F184)</f>
        <v>0</v>
      </c>
      <c r="I184" s="13">
        <f>IF(OR(H184="",N(F184)=0),"",H184/F184)</f>
        <v>0</v>
      </c>
      <c r="J184" s="12">
        <f>IF(H184="","",H184*IFERROR(INDEX(Setup!$B$4:$B$9,MATCH(B184,Setup!$A$4:$A$9,0)),0))</f>
        <v>0</v>
      </c>
      <c r="K184" s="11">
        <f>IF(I184="","",IF(AND(ABS(I184)&gt;0.01,ABS(H184)&gt;=50),IF(H184&lt;0,"Loss - check","Gain - check"),"OK"))</f>
        <v>0</v>
      </c>
    </row>
    <row r="185" spans="1:11">
      <c r="A185" s="10"/>
      <c r="B185" s="7"/>
      <c r="C185" s="9"/>
      <c r="D185" s="9"/>
      <c r="E185" s="12">
        <f>IF(OR(A185="",B185=""),"",SUMIFS('Daily Readings'!$H:$H,'Daily Readings'!$A:$A,A185,'Daily Readings'!$D:$D,B185))</f>
        <v>0</v>
      </c>
      <c r="F185" s="12">
        <f>IF(C185="","",C185+N(D185)-N(E185))</f>
        <v>0</v>
      </c>
      <c r="G185" s="9"/>
      <c r="H185" s="12">
        <f>IF(OR(F185="",G185=""),"",G185-F185)</f>
        <v>0</v>
      </c>
      <c r="I185" s="13">
        <f>IF(OR(H185="",N(F185)=0),"",H185/F185)</f>
        <v>0</v>
      </c>
      <c r="J185" s="12">
        <f>IF(H185="","",H185*IFERROR(INDEX(Setup!$B$4:$B$9,MATCH(B185,Setup!$A$4:$A$9,0)),0))</f>
        <v>0</v>
      </c>
      <c r="K185" s="11">
        <f>IF(I185="","",IF(AND(ABS(I185)&gt;0.01,ABS(H185)&gt;=50),IF(H185&lt;0,"Loss - check","Gain - check"),"OK"))</f>
        <v>0</v>
      </c>
    </row>
    <row r="186" spans="1:11">
      <c r="A186" s="10"/>
      <c r="B186" s="7"/>
      <c r="C186" s="9"/>
      <c r="D186" s="9"/>
      <c r="E186" s="12">
        <f>IF(OR(A186="",B186=""),"",SUMIFS('Daily Readings'!$H:$H,'Daily Readings'!$A:$A,A186,'Daily Readings'!$D:$D,B186))</f>
        <v>0</v>
      </c>
      <c r="F186" s="12">
        <f>IF(C186="","",C186+N(D186)-N(E186))</f>
        <v>0</v>
      </c>
      <c r="G186" s="9"/>
      <c r="H186" s="12">
        <f>IF(OR(F186="",G186=""),"",G186-F186)</f>
        <v>0</v>
      </c>
      <c r="I186" s="13">
        <f>IF(OR(H186="",N(F186)=0),"",H186/F186)</f>
        <v>0</v>
      </c>
      <c r="J186" s="12">
        <f>IF(H186="","",H186*IFERROR(INDEX(Setup!$B$4:$B$9,MATCH(B186,Setup!$A$4:$A$9,0)),0))</f>
        <v>0</v>
      </c>
      <c r="K186" s="11">
        <f>IF(I186="","",IF(AND(ABS(I186)&gt;0.01,ABS(H186)&gt;=50),IF(H186&lt;0,"Loss - check","Gain - check"),"OK"))</f>
        <v>0</v>
      </c>
    </row>
    <row r="187" spans="1:11">
      <c r="A187" s="10"/>
      <c r="B187" s="7"/>
      <c r="C187" s="9"/>
      <c r="D187" s="9"/>
      <c r="E187" s="12">
        <f>IF(OR(A187="",B187=""),"",SUMIFS('Daily Readings'!$H:$H,'Daily Readings'!$A:$A,A187,'Daily Readings'!$D:$D,B187))</f>
        <v>0</v>
      </c>
      <c r="F187" s="12">
        <f>IF(C187="","",C187+N(D187)-N(E187))</f>
        <v>0</v>
      </c>
      <c r="G187" s="9"/>
      <c r="H187" s="12">
        <f>IF(OR(F187="",G187=""),"",G187-F187)</f>
        <v>0</v>
      </c>
      <c r="I187" s="13">
        <f>IF(OR(H187="",N(F187)=0),"",H187/F187)</f>
        <v>0</v>
      </c>
      <c r="J187" s="12">
        <f>IF(H187="","",H187*IFERROR(INDEX(Setup!$B$4:$B$9,MATCH(B187,Setup!$A$4:$A$9,0)),0))</f>
        <v>0</v>
      </c>
      <c r="K187" s="11">
        <f>IF(I187="","",IF(AND(ABS(I187)&gt;0.01,ABS(H187)&gt;=50),IF(H187&lt;0,"Loss - check","Gain - check"),"OK"))</f>
        <v>0</v>
      </c>
    </row>
    <row r="188" spans="1:11">
      <c r="A188" s="10"/>
      <c r="B188" s="7"/>
      <c r="C188" s="9"/>
      <c r="D188" s="9"/>
      <c r="E188" s="12">
        <f>IF(OR(A188="",B188=""),"",SUMIFS('Daily Readings'!$H:$H,'Daily Readings'!$A:$A,A188,'Daily Readings'!$D:$D,B188))</f>
        <v>0</v>
      </c>
      <c r="F188" s="12">
        <f>IF(C188="","",C188+N(D188)-N(E188))</f>
        <v>0</v>
      </c>
      <c r="G188" s="9"/>
      <c r="H188" s="12">
        <f>IF(OR(F188="",G188=""),"",G188-F188)</f>
        <v>0</v>
      </c>
      <c r="I188" s="13">
        <f>IF(OR(H188="",N(F188)=0),"",H188/F188)</f>
        <v>0</v>
      </c>
      <c r="J188" s="12">
        <f>IF(H188="","",H188*IFERROR(INDEX(Setup!$B$4:$B$9,MATCH(B188,Setup!$A$4:$A$9,0)),0))</f>
        <v>0</v>
      </c>
      <c r="K188" s="11">
        <f>IF(I188="","",IF(AND(ABS(I188)&gt;0.01,ABS(H188)&gt;=50),IF(H188&lt;0,"Loss - check","Gain - check"),"OK"))</f>
        <v>0</v>
      </c>
    </row>
    <row r="189" spans="1:11">
      <c r="A189" s="10"/>
      <c r="B189" s="7"/>
      <c r="C189" s="9"/>
      <c r="D189" s="9"/>
      <c r="E189" s="12">
        <f>IF(OR(A189="",B189=""),"",SUMIFS('Daily Readings'!$H:$H,'Daily Readings'!$A:$A,A189,'Daily Readings'!$D:$D,B189))</f>
        <v>0</v>
      </c>
      <c r="F189" s="12">
        <f>IF(C189="","",C189+N(D189)-N(E189))</f>
        <v>0</v>
      </c>
      <c r="G189" s="9"/>
      <c r="H189" s="12">
        <f>IF(OR(F189="",G189=""),"",G189-F189)</f>
        <v>0</v>
      </c>
      <c r="I189" s="13">
        <f>IF(OR(H189="",N(F189)=0),"",H189/F189)</f>
        <v>0</v>
      </c>
      <c r="J189" s="12">
        <f>IF(H189="","",H189*IFERROR(INDEX(Setup!$B$4:$B$9,MATCH(B189,Setup!$A$4:$A$9,0)),0))</f>
        <v>0</v>
      </c>
      <c r="K189" s="11">
        <f>IF(I189="","",IF(AND(ABS(I189)&gt;0.01,ABS(H189)&gt;=50),IF(H189&lt;0,"Loss - check","Gain - check"),"OK"))</f>
        <v>0</v>
      </c>
    </row>
    <row r="190" spans="1:11">
      <c r="A190" s="10"/>
      <c r="B190" s="7"/>
      <c r="C190" s="9"/>
      <c r="D190" s="9"/>
      <c r="E190" s="12">
        <f>IF(OR(A190="",B190=""),"",SUMIFS('Daily Readings'!$H:$H,'Daily Readings'!$A:$A,A190,'Daily Readings'!$D:$D,B190))</f>
        <v>0</v>
      </c>
      <c r="F190" s="12">
        <f>IF(C190="","",C190+N(D190)-N(E190))</f>
        <v>0</v>
      </c>
      <c r="G190" s="9"/>
      <c r="H190" s="12">
        <f>IF(OR(F190="",G190=""),"",G190-F190)</f>
        <v>0</v>
      </c>
      <c r="I190" s="13">
        <f>IF(OR(H190="",N(F190)=0),"",H190/F190)</f>
        <v>0</v>
      </c>
      <c r="J190" s="12">
        <f>IF(H190="","",H190*IFERROR(INDEX(Setup!$B$4:$B$9,MATCH(B190,Setup!$A$4:$A$9,0)),0))</f>
        <v>0</v>
      </c>
      <c r="K190" s="11">
        <f>IF(I190="","",IF(AND(ABS(I190)&gt;0.01,ABS(H190)&gt;=50),IF(H190&lt;0,"Loss - check","Gain - check"),"OK"))</f>
        <v>0</v>
      </c>
    </row>
    <row r="191" spans="1:11">
      <c r="A191" s="10"/>
      <c r="B191" s="7"/>
      <c r="C191" s="9"/>
      <c r="D191" s="9"/>
      <c r="E191" s="12">
        <f>IF(OR(A191="",B191=""),"",SUMIFS('Daily Readings'!$H:$H,'Daily Readings'!$A:$A,A191,'Daily Readings'!$D:$D,B191))</f>
        <v>0</v>
      </c>
      <c r="F191" s="12">
        <f>IF(C191="","",C191+N(D191)-N(E191))</f>
        <v>0</v>
      </c>
      <c r="G191" s="9"/>
      <c r="H191" s="12">
        <f>IF(OR(F191="",G191=""),"",G191-F191)</f>
        <v>0</v>
      </c>
      <c r="I191" s="13">
        <f>IF(OR(H191="",N(F191)=0),"",H191/F191)</f>
        <v>0</v>
      </c>
      <c r="J191" s="12">
        <f>IF(H191="","",H191*IFERROR(INDEX(Setup!$B$4:$B$9,MATCH(B191,Setup!$A$4:$A$9,0)),0))</f>
        <v>0</v>
      </c>
      <c r="K191" s="11">
        <f>IF(I191="","",IF(AND(ABS(I191)&gt;0.01,ABS(H191)&gt;=50),IF(H191&lt;0,"Loss - check","Gain - check"),"OK"))</f>
        <v>0</v>
      </c>
    </row>
    <row r="192" spans="1:11">
      <c r="A192" s="10"/>
      <c r="B192" s="7"/>
      <c r="C192" s="9"/>
      <c r="D192" s="9"/>
      <c r="E192" s="12">
        <f>IF(OR(A192="",B192=""),"",SUMIFS('Daily Readings'!$H:$H,'Daily Readings'!$A:$A,A192,'Daily Readings'!$D:$D,B192))</f>
        <v>0</v>
      </c>
      <c r="F192" s="12">
        <f>IF(C192="","",C192+N(D192)-N(E192))</f>
        <v>0</v>
      </c>
      <c r="G192" s="9"/>
      <c r="H192" s="12">
        <f>IF(OR(F192="",G192=""),"",G192-F192)</f>
        <v>0</v>
      </c>
      <c r="I192" s="13">
        <f>IF(OR(H192="",N(F192)=0),"",H192/F192)</f>
        <v>0</v>
      </c>
      <c r="J192" s="12">
        <f>IF(H192="","",H192*IFERROR(INDEX(Setup!$B$4:$B$9,MATCH(B192,Setup!$A$4:$A$9,0)),0))</f>
        <v>0</v>
      </c>
      <c r="K192" s="11">
        <f>IF(I192="","",IF(AND(ABS(I192)&gt;0.01,ABS(H192)&gt;=50),IF(H192&lt;0,"Loss - check","Gain - check"),"OK"))</f>
        <v>0</v>
      </c>
    </row>
    <row r="193" spans="1:11">
      <c r="A193" s="10"/>
      <c r="B193" s="7"/>
      <c r="C193" s="9"/>
      <c r="D193" s="9"/>
      <c r="E193" s="12">
        <f>IF(OR(A193="",B193=""),"",SUMIFS('Daily Readings'!$H:$H,'Daily Readings'!$A:$A,A193,'Daily Readings'!$D:$D,B193))</f>
        <v>0</v>
      </c>
      <c r="F193" s="12">
        <f>IF(C193="","",C193+N(D193)-N(E193))</f>
        <v>0</v>
      </c>
      <c r="G193" s="9"/>
      <c r="H193" s="12">
        <f>IF(OR(F193="",G193=""),"",G193-F193)</f>
        <v>0</v>
      </c>
      <c r="I193" s="13">
        <f>IF(OR(H193="",N(F193)=0),"",H193/F193)</f>
        <v>0</v>
      </c>
      <c r="J193" s="12">
        <f>IF(H193="","",H193*IFERROR(INDEX(Setup!$B$4:$B$9,MATCH(B193,Setup!$A$4:$A$9,0)),0))</f>
        <v>0</v>
      </c>
      <c r="K193" s="11">
        <f>IF(I193="","",IF(AND(ABS(I193)&gt;0.01,ABS(H193)&gt;=50),IF(H193&lt;0,"Loss - check","Gain - check"),"OK"))</f>
        <v>0</v>
      </c>
    </row>
    <row r="194" spans="1:11">
      <c r="A194" s="10"/>
      <c r="B194" s="7"/>
      <c r="C194" s="9"/>
      <c r="D194" s="9"/>
      <c r="E194" s="12">
        <f>IF(OR(A194="",B194=""),"",SUMIFS('Daily Readings'!$H:$H,'Daily Readings'!$A:$A,A194,'Daily Readings'!$D:$D,B194))</f>
        <v>0</v>
      </c>
      <c r="F194" s="12">
        <f>IF(C194="","",C194+N(D194)-N(E194))</f>
        <v>0</v>
      </c>
      <c r="G194" s="9"/>
      <c r="H194" s="12">
        <f>IF(OR(F194="",G194=""),"",G194-F194)</f>
        <v>0</v>
      </c>
      <c r="I194" s="13">
        <f>IF(OR(H194="",N(F194)=0),"",H194/F194)</f>
        <v>0</v>
      </c>
      <c r="J194" s="12">
        <f>IF(H194="","",H194*IFERROR(INDEX(Setup!$B$4:$B$9,MATCH(B194,Setup!$A$4:$A$9,0)),0))</f>
        <v>0</v>
      </c>
      <c r="K194" s="11">
        <f>IF(I194="","",IF(AND(ABS(I194)&gt;0.01,ABS(H194)&gt;=50),IF(H194&lt;0,"Loss - check","Gain - check"),"OK"))</f>
        <v>0</v>
      </c>
    </row>
    <row r="195" spans="1:11">
      <c r="A195" s="10"/>
      <c r="B195" s="7"/>
      <c r="C195" s="9"/>
      <c r="D195" s="9"/>
      <c r="E195" s="12">
        <f>IF(OR(A195="",B195=""),"",SUMIFS('Daily Readings'!$H:$H,'Daily Readings'!$A:$A,A195,'Daily Readings'!$D:$D,B195))</f>
        <v>0</v>
      </c>
      <c r="F195" s="12">
        <f>IF(C195="","",C195+N(D195)-N(E195))</f>
        <v>0</v>
      </c>
      <c r="G195" s="9"/>
      <c r="H195" s="12">
        <f>IF(OR(F195="",G195=""),"",G195-F195)</f>
        <v>0</v>
      </c>
      <c r="I195" s="13">
        <f>IF(OR(H195="",N(F195)=0),"",H195/F195)</f>
        <v>0</v>
      </c>
      <c r="J195" s="12">
        <f>IF(H195="","",H195*IFERROR(INDEX(Setup!$B$4:$B$9,MATCH(B195,Setup!$A$4:$A$9,0)),0))</f>
        <v>0</v>
      </c>
      <c r="K195" s="11">
        <f>IF(I195="","",IF(AND(ABS(I195)&gt;0.01,ABS(H195)&gt;=50),IF(H195&lt;0,"Loss - check","Gain - check"),"OK"))</f>
        <v>0</v>
      </c>
    </row>
    <row r="196" spans="1:11">
      <c r="A196" s="10"/>
      <c r="B196" s="7"/>
      <c r="C196" s="9"/>
      <c r="D196" s="9"/>
      <c r="E196" s="12">
        <f>IF(OR(A196="",B196=""),"",SUMIFS('Daily Readings'!$H:$H,'Daily Readings'!$A:$A,A196,'Daily Readings'!$D:$D,B196))</f>
        <v>0</v>
      </c>
      <c r="F196" s="12">
        <f>IF(C196="","",C196+N(D196)-N(E196))</f>
        <v>0</v>
      </c>
      <c r="G196" s="9"/>
      <c r="H196" s="12">
        <f>IF(OR(F196="",G196=""),"",G196-F196)</f>
        <v>0</v>
      </c>
      <c r="I196" s="13">
        <f>IF(OR(H196="",N(F196)=0),"",H196/F196)</f>
        <v>0</v>
      </c>
      <c r="J196" s="12">
        <f>IF(H196="","",H196*IFERROR(INDEX(Setup!$B$4:$B$9,MATCH(B196,Setup!$A$4:$A$9,0)),0))</f>
        <v>0</v>
      </c>
      <c r="K196" s="11">
        <f>IF(I196="","",IF(AND(ABS(I196)&gt;0.01,ABS(H196)&gt;=50),IF(H196&lt;0,"Loss - check","Gain - check"),"OK"))</f>
        <v>0</v>
      </c>
    </row>
    <row r="197" spans="1:11">
      <c r="A197" s="10"/>
      <c r="B197" s="7"/>
      <c r="C197" s="9"/>
      <c r="D197" s="9"/>
      <c r="E197" s="12">
        <f>IF(OR(A197="",B197=""),"",SUMIFS('Daily Readings'!$H:$H,'Daily Readings'!$A:$A,A197,'Daily Readings'!$D:$D,B197))</f>
        <v>0</v>
      </c>
      <c r="F197" s="12">
        <f>IF(C197="","",C197+N(D197)-N(E197))</f>
        <v>0</v>
      </c>
      <c r="G197" s="9"/>
      <c r="H197" s="12">
        <f>IF(OR(F197="",G197=""),"",G197-F197)</f>
        <v>0</v>
      </c>
      <c r="I197" s="13">
        <f>IF(OR(H197="",N(F197)=0),"",H197/F197)</f>
        <v>0</v>
      </c>
      <c r="J197" s="12">
        <f>IF(H197="","",H197*IFERROR(INDEX(Setup!$B$4:$B$9,MATCH(B197,Setup!$A$4:$A$9,0)),0))</f>
        <v>0</v>
      </c>
      <c r="K197" s="11">
        <f>IF(I197="","",IF(AND(ABS(I197)&gt;0.01,ABS(H197)&gt;=50),IF(H197&lt;0,"Loss - check","Gain - check"),"OK"))</f>
        <v>0</v>
      </c>
    </row>
    <row r="198" spans="1:11">
      <c r="A198" s="10"/>
      <c r="B198" s="7"/>
      <c r="C198" s="9"/>
      <c r="D198" s="9"/>
      <c r="E198" s="12">
        <f>IF(OR(A198="",B198=""),"",SUMIFS('Daily Readings'!$H:$H,'Daily Readings'!$A:$A,A198,'Daily Readings'!$D:$D,B198))</f>
        <v>0</v>
      </c>
      <c r="F198" s="12">
        <f>IF(C198="","",C198+N(D198)-N(E198))</f>
        <v>0</v>
      </c>
      <c r="G198" s="9"/>
      <c r="H198" s="12">
        <f>IF(OR(F198="",G198=""),"",G198-F198)</f>
        <v>0</v>
      </c>
      <c r="I198" s="13">
        <f>IF(OR(H198="",N(F198)=0),"",H198/F198)</f>
        <v>0</v>
      </c>
      <c r="J198" s="12">
        <f>IF(H198="","",H198*IFERROR(INDEX(Setup!$B$4:$B$9,MATCH(B198,Setup!$A$4:$A$9,0)),0))</f>
        <v>0</v>
      </c>
      <c r="K198" s="11">
        <f>IF(I198="","",IF(AND(ABS(I198)&gt;0.01,ABS(H198)&gt;=50),IF(H198&lt;0,"Loss - check","Gain - check"),"OK"))</f>
        <v>0</v>
      </c>
    </row>
    <row r="199" spans="1:11">
      <c r="A199" s="10"/>
      <c r="B199" s="7"/>
      <c r="C199" s="9"/>
      <c r="D199" s="9"/>
      <c r="E199" s="12">
        <f>IF(OR(A199="",B199=""),"",SUMIFS('Daily Readings'!$H:$H,'Daily Readings'!$A:$A,A199,'Daily Readings'!$D:$D,B199))</f>
        <v>0</v>
      </c>
      <c r="F199" s="12">
        <f>IF(C199="","",C199+N(D199)-N(E199))</f>
        <v>0</v>
      </c>
      <c r="G199" s="9"/>
      <c r="H199" s="12">
        <f>IF(OR(F199="",G199=""),"",G199-F199)</f>
        <v>0</v>
      </c>
      <c r="I199" s="13">
        <f>IF(OR(H199="",N(F199)=0),"",H199/F199)</f>
        <v>0</v>
      </c>
      <c r="J199" s="12">
        <f>IF(H199="","",H199*IFERROR(INDEX(Setup!$B$4:$B$9,MATCH(B199,Setup!$A$4:$A$9,0)),0))</f>
        <v>0</v>
      </c>
      <c r="K199" s="11">
        <f>IF(I199="","",IF(AND(ABS(I199)&gt;0.01,ABS(H199)&gt;=50),IF(H199&lt;0,"Loss - check","Gain - check"),"OK"))</f>
        <v>0</v>
      </c>
    </row>
    <row r="200" spans="1:11">
      <c r="A200" s="10"/>
      <c r="B200" s="7"/>
      <c r="C200" s="9"/>
      <c r="D200" s="9"/>
      <c r="E200" s="12">
        <f>IF(OR(A200="",B200=""),"",SUMIFS('Daily Readings'!$H:$H,'Daily Readings'!$A:$A,A200,'Daily Readings'!$D:$D,B200))</f>
        <v>0</v>
      </c>
      <c r="F200" s="12">
        <f>IF(C200="","",C200+N(D200)-N(E200))</f>
        <v>0</v>
      </c>
      <c r="G200" s="9"/>
      <c r="H200" s="12">
        <f>IF(OR(F200="",G200=""),"",G200-F200)</f>
        <v>0</v>
      </c>
      <c r="I200" s="13">
        <f>IF(OR(H200="",N(F200)=0),"",H200/F200)</f>
        <v>0</v>
      </c>
      <c r="J200" s="12">
        <f>IF(H200="","",H200*IFERROR(INDEX(Setup!$B$4:$B$9,MATCH(B200,Setup!$A$4:$A$9,0)),0))</f>
        <v>0</v>
      </c>
      <c r="K200" s="11">
        <f>IF(I200="","",IF(AND(ABS(I200)&gt;0.01,ABS(H200)&gt;=50),IF(H200&lt;0,"Loss - check","Gain - check"),"OK"))</f>
        <v>0</v>
      </c>
    </row>
    <row r="201" spans="1:11">
      <c r="A201" s="10"/>
      <c r="B201" s="7"/>
      <c r="C201" s="9"/>
      <c r="D201" s="9"/>
      <c r="E201" s="12">
        <f>IF(OR(A201="",B201=""),"",SUMIFS('Daily Readings'!$H:$H,'Daily Readings'!$A:$A,A201,'Daily Readings'!$D:$D,B201))</f>
        <v>0</v>
      </c>
      <c r="F201" s="12">
        <f>IF(C201="","",C201+N(D201)-N(E201))</f>
        <v>0</v>
      </c>
      <c r="G201" s="9"/>
      <c r="H201" s="12">
        <f>IF(OR(F201="",G201=""),"",G201-F201)</f>
        <v>0</v>
      </c>
      <c r="I201" s="13">
        <f>IF(OR(H201="",N(F201)=0),"",H201/F201)</f>
        <v>0</v>
      </c>
      <c r="J201" s="12">
        <f>IF(H201="","",H201*IFERROR(INDEX(Setup!$B$4:$B$9,MATCH(B201,Setup!$A$4:$A$9,0)),0))</f>
        <v>0</v>
      </c>
      <c r="K201" s="11">
        <f>IF(I201="","",IF(AND(ABS(I201)&gt;0.01,ABS(H201)&gt;=50),IF(H201&lt;0,"Loss - check","Gain - check"),"OK"))</f>
        <v>0</v>
      </c>
    </row>
    <row r="202" spans="1:11">
      <c r="A202" s="10"/>
      <c r="B202" s="7"/>
      <c r="C202" s="9"/>
      <c r="D202" s="9"/>
      <c r="E202" s="12">
        <f>IF(OR(A202="",B202=""),"",SUMIFS('Daily Readings'!$H:$H,'Daily Readings'!$A:$A,A202,'Daily Readings'!$D:$D,B202))</f>
        <v>0</v>
      </c>
      <c r="F202" s="12">
        <f>IF(C202="","",C202+N(D202)-N(E202))</f>
        <v>0</v>
      </c>
      <c r="G202" s="9"/>
      <c r="H202" s="12">
        <f>IF(OR(F202="",G202=""),"",G202-F202)</f>
        <v>0</v>
      </c>
      <c r="I202" s="13">
        <f>IF(OR(H202="",N(F202)=0),"",H202/F202)</f>
        <v>0</v>
      </c>
      <c r="J202" s="12">
        <f>IF(H202="","",H202*IFERROR(INDEX(Setup!$B$4:$B$9,MATCH(B202,Setup!$A$4:$A$9,0)),0))</f>
        <v>0</v>
      </c>
      <c r="K202" s="11">
        <f>IF(I202="","",IF(AND(ABS(I202)&gt;0.01,ABS(H202)&gt;=50),IF(H202&lt;0,"Loss - check","Gain - check"),"OK"))</f>
        <v>0</v>
      </c>
    </row>
    <row r="203" spans="1:11">
      <c r="A203" s="10"/>
      <c r="B203" s="7"/>
      <c r="C203" s="9"/>
      <c r="D203" s="9"/>
      <c r="E203" s="12">
        <f>IF(OR(A203="",B203=""),"",SUMIFS('Daily Readings'!$H:$H,'Daily Readings'!$A:$A,A203,'Daily Readings'!$D:$D,B203))</f>
        <v>0</v>
      </c>
      <c r="F203" s="12">
        <f>IF(C203="","",C203+N(D203)-N(E203))</f>
        <v>0</v>
      </c>
      <c r="G203" s="9"/>
      <c r="H203" s="12">
        <f>IF(OR(F203="",G203=""),"",G203-F203)</f>
        <v>0</v>
      </c>
      <c r="I203" s="13">
        <f>IF(OR(H203="",N(F203)=0),"",H203/F203)</f>
        <v>0</v>
      </c>
      <c r="J203" s="12">
        <f>IF(H203="","",H203*IFERROR(INDEX(Setup!$B$4:$B$9,MATCH(B203,Setup!$A$4:$A$9,0)),0))</f>
        <v>0</v>
      </c>
      <c r="K203" s="11">
        <f>IF(I203="","",IF(AND(ABS(I203)&gt;0.01,ABS(H203)&gt;=50),IF(H203&lt;0,"Loss - check","Gain - check"),"OK"))</f>
        <v>0</v>
      </c>
    </row>
    <row r="204" spans="1:11">
      <c r="A204" s="10"/>
      <c r="B204" s="7"/>
      <c r="C204" s="9"/>
      <c r="D204" s="9"/>
      <c r="E204" s="12">
        <f>IF(OR(A204="",B204=""),"",SUMIFS('Daily Readings'!$H:$H,'Daily Readings'!$A:$A,A204,'Daily Readings'!$D:$D,B204))</f>
        <v>0</v>
      </c>
      <c r="F204" s="12">
        <f>IF(C204="","",C204+N(D204)-N(E204))</f>
        <v>0</v>
      </c>
      <c r="G204" s="9"/>
      <c r="H204" s="12">
        <f>IF(OR(F204="",G204=""),"",G204-F204)</f>
        <v>0</v>
      </c>
      <c r="I204" s="13">
        <f>IF(OR(H204="",N(F204)=0),"",H204/F204)</f>
        <v>0</v>
      </c>
      <c r="J204" s="12">
        <f>IF(H204="","",H204*IFERROR(INDEX(Setup!$B$4:$B$9,MATCH(B204,Setup!$A$4:$A$9,0)),0))</f>
        <v>0</v>
      </c>
      <c r="K204" s="11">
        <f>IF(I204="","",IF(AND(ABS(I204)&gt;0.01,ABS(H204)&gt;=50),IF(H204&lt;0,"Loss - check","Gain - check"),"OK"))</f>
        <v>0</v>
      </c>
    </row>
    <row r="205" spans="1:11">
      <c r="A205" s="10"/>
      <c r="B205" s="7"/>
      <c r="C205" s="9"/>
      <c r="D205" s="9"/>
      <c r="E205" s="12">
        <f>IF(OR(A205="",B205=""),"",SUMIFS('Daily Readings'!$H:$H,'Daily Readings'!$A:$A,A205,'Daily Readings'!$D:$D,B205))</f>
        <v>0</v>
      </c>
      <c r="F205" s="12">
        <f>IF(C205="","",C205+N(D205)-N(E205))</f>
        <v>0</v>
      </c>
      <c r="G205" s="9"/>
      <c r="H205" s="12">
        <f>IF(OR(F205="",G205=""),"",G205-F205)</f>
        <v>0</v>
      </c>
      <c r="I205" s="13">
        <f>IF(OR(H205="",N(F205)=0),"",H205/F205)</f>
        <v>0</v>
      </c>
      <c r="J205" s="12">
        <f>IF(H205="","",H205*IFERROR(INDEX(Setup!$B$4:$B$9,MATCH(B205,Setup!$A$4:$A$9,0)),0))</f>
        <v>0</v>
      </c>
      <c r="K205" s="11">
        <f>IF(I205="","",IF(AND(ABS(I205)&gt;0.01,ABS(H205)&gt;=50),IF(H205&lt;0,"Loss - check","Gain - check"),"OK"))</f>
        <v>0</v>
      </c>
    </row>
    <row r="206" spans="1:11">
      <c r="A206" s="10"/>
      <c r="B206" s="7"/>
      <c r="C206" s="9"/>
      <c r="D206" s="9"/>
      <c r="E206" s="12">
        <f>IF(OR(A206="",B206=""),"",SUMIFS('Daily Readings'!$H:$H,'Daily Readings'!$A:$A,A206,'Daily Readings'!$D:$D,B206))</f>
        <v>0</v>
      </c>
      <c r="F206" s="12">
        <f>IF(C206="","",C206+N(D206)-N(E206))</f>
        <v>0</v>
      </c>
      <c r="G206" s="9"/>
      <c r="H206" s="12">
        <f>IF(OR(F206="",G206=""),"",G206-F206)</f>
        <v>0</v>
      </c>
      <c r="I206" s="13">
        <f>IF(OR(H206="",N(F206)=0),"",H206/F206)</f>
        <v>0</v>
      </c>
      <c r="J206" s="12">
        <f>IF(H206="","",H206*IFERROR(INDEX(Setup!$B$4:$B$9,MATCH(B206,Setup!$A$4:$A$9,0)),0))</f>
        <v>0</v>
      </c>
      <c r="K206" s="11">
        <f>IF(I206="","",IF(AND(ABS(I206)&gt;0.01,ABS(H206)&gt;=50),IF(H206&lt;0,"Loss - check","Gain - check"),"OK"))</f>
        <v>0</v>
      </c>
    </row>
    <row r="207" spans="1:11">
      <c r="A207" s="10"/>
      <c r="B207" s="7"/>
      <c r="C207" s="9"/>
      <c r="D207" s="9"/>
      <c r="E207" s="12">
        <f>IF(OR(A207="",B207=""),"",SUMIFS('Daily Readings'!$H:$H,'Daily Readings'!$A:$A,A207,'Daily Readings'!$D:$D,B207))</f>
        <v>0</v>
      </c>
      <c r="F207" s="12">
        <f>IF(C207="","",C207+N(D207)-N(E207))</f>
        <v>0</v>
      </c>
      <c r="G207" s="9"/>
      <c r="H207" s="12">
        <f>IF(OR(F207="",G207=""),"",G207-F207)</f>
        <v>0</v>
      </c>
      <c r="I207" s="13">
        <f>IF(OR(H207="",N(F207)=0),"",H207/F207)</f>
        <v>0</v>
      </c>
      <c r="J207" s="12">
        <f>IF(H207="","",H207*IFERROR(INDEX(Setup!$B$4:$B$9,MATCH(B207,Setup!$A$4:$A$9,0)),0))</f>
        <v>0</v>
      </c>
      <c r="K207" s="11">
        <f>IF(I207="","",IF(AND(ABS(I207)&gt;0.01,ABS(H207)&gt;=50),IF(H207&lt;0,"Loss - check","Gain - check"),"OK"))</f>
        <v>0</v>
      </c>
    </row>
    <row r="208" spans="1:11">
      <c r="A208" s="10"/>
      <c r="B208" s="7"/>
      <c r="C208" s="9"/>
      <c r="D208" s="9"/>
      <c r="E208" s="12">
        <f>IF(OR(A208="",B208=""),"",SUMIFS('Daily Readings'!$H:$H,'Daily Readings'!$A:$A,A208,'Daily Readings'!$D:$D,B208))</f>
        <v>0</v>
      </c>
      <c r="F208" s="12">
        <f>IF(C208="","",C208+N(D208)-N(E208))</f>
        <v>0</v>
      </c>
      <c r="G208" s="9"/>
      <c r="H208" s="12">
        <f>IF(OR(F208="",G208=""),"",G208-F208)</f>
        <v>0</v>
      </c>
      <c r="I208" s="13">
        <f>IF(OR(H208="",N(F208)=0),"",H208/F208)</f>
        <v>0</v>
      </c>
      <c r="J208" s="12">
        <f>IF(H208="","",H208*IFERROR(INDEX(Setup!$B$4:$B$9,MATCH(B208,Setup!$A$4:$A$9,0)),0))</f>
        <v>0</v>
      </c>
      <c r="K208" s="11">
        <f>IF(I208="","",IF(AND(ABS(I208)&gt;0.01,ABS(H208)&gt;=50),IF(H208&lt;0,"Loss - check","Gain - check"),"OK"))</f>
        <v>0</v>
      </c>
    </row>
    <row r="209" spans="1:11">
      <c r="A209" s="10"/>
      <c r="B209" s="7"/>
      <c r="C209" s="9"/>
      <c r="D209" s="9"/>
      <c r="E209" s="12">
        <f>IF(OR(A209="",B209=""),"",SUMIFS('Daily Readings'!$H:$H,'Daily Readings'!$A:$A,A209,'Daily Readings'!$D:$D,B209))</f>
        <v>0</v>
      </c>
      <c r="F209" s="12">
        <f>IF(C209="","",C209+N(D209)-N(E209))</f>
        <v>0</v>
      </c>
      <c r="G209" s="9"/>
      <c r="H209" s="12">
        <f>IF(OR(F209="",G209=""),"",G209-F209)</f>
        <v>0</v>
      </c>
      <c r="I209" s="13">
        <f>IF(OR(H209="",N(F209)=0),"",H209/F209)</f>
        <v>0</v>
      </c>
      <c r="J209" s="12">
        <f>IF(H209="","",H209*IFERROR(INDEX(Setup!$B$4:$B$9,MATCH(B209,Setup!$A$4:$A$9,0)),0))</f>
        <v>0</v>
      </c>
      <c r="K209" s="11">
        <f>IF(I209="","",IF(AND(ABS(I209)&gt;0.01,ABS(H209)&gt;=50),IF(H209&lt;0,"Loss - check","Gain - check"),"OK"))</f>
        <v>0</v>
      </c>
    </row>
    <row r="210" spans="1:11">
      <c r="A210" s="10"/>
      <c r="B210" s="7"/>
      <c r="C210" s="9"/>
      <c r="D210" s="9"/>
      <c r="E210" s="12">
        <f>IF(OR(A210="",B210=""),"",SUMIFS('Daily Readings'!$H:$H,'Daily Readings'!$A:$A,A210,'Daily Readings'!$D:$D,B210))</f>
        <v>0</v>
      </c>
      <c r="F210" s="12">
        <f>IF(C210="","",C210+N(D210)-N(E210))</f>
        <v>0</v>
      </c>
      <c r="G210" s="9"/>
      <c r="H210" s="12">
        <f>IF(OR(F210="",G210=""),"",G210-F210)</f>
        <v>0</v>
      </c>
      <c r="I210" s="13">
        <f>IF(OR(H210="",N(F210)=0),"",H210/F210)</f>
        <v>0</v>
      </c>
      <c r="J210" s="12">
        <f>IF(H210="","",H210*IFERROR(INDEX(Setup!$B$4:$B$9,MATCH(B210,Setup!$A$4:$A$9,0)),0))</f>
        <v>0</v>
      </c>
      <c r="K210" s="11">
        <f>IF(I210="","",IF(AND(ABS(I210)&gt;0.01,ABS(H210)&gt;=50),IF(H210&lt;0,"Loss - check","Gain - check"),"OK"))</f>
        <v>0</v>
      </c>
    </row>
    <row r="211" spans="1:11">
      <c r="A211" s="10"/>
      <c r="B211" s="7"/>
      <c r="C211" s="9"/>
      <c r="D211" s="9"/>
      <c r="E211" s="12">
        <f>IF(OR(A211="",B211=""),"",SUMIFS('Daily Readings'!$H:$H,'Daily Readings'!$A:$A,A211,'Daily Readings'!$D:$D,B211))</f>
        <v>0</v>
      </c>
      <c r="F211" s="12">
        <f>IF(C211="","",C211+N(D211)-N(E211))</f>
        <v>0</v>
      </c>
      <c r="G211" s="9"/>
      <c r="H211" s="12">
        <f>IF(OR(F211="",G211=""),"",G211-F211)</f>
        <v>0</v>
      </c>
      <c r="I211" s="13">
        <f>IF(OR(H211="",N(F211)=0),"",H211/F211)</f>
        <v>0</v>
      </c>
      <c r="J211" s="12">
        <f>IF(H211="","",H211*IFERROR(INDEX(Setup!$B$4:$B$9,MATCH(B211,Setup!$A$4:$A$9,0)),0))</f>
        <v>0</v>
      </c>
      <c r="K211" s="11">
        <f>IF(I211="","",IF(AND(ABS(I211)&gt;0.01,ABS(H211)&gt;=50),IF(H211&lt;0,"Loss - check","Gain - check"),"OK"))</f>
        <v>0</v>
      </c>
    </row>
    <row r="212" spans="1:11">
      <c r="A212" s="10"/>
      <c r="B212" s="7"/>
      <c r="C212" s="9"/>
      <c r="D212" s="9"/>
      <c r="E212" s="12">
        <f>IF(OR(A212="",B212=""),"",SUMIFS('Daily Readings'!$H:$H,'Daily Readings'!$A:$A,A212,'Daily Readings'!$D:$D,B212))</f>
        <v>0</v>
      </c>
      <c r="F212" s="12">
        <f>IF(C212="","",C212+N(D212)-N(E212))</f>
        <v>0</v>
      </c>
      <c r="G212" s="9"/>
      <c r="H212" s="12">
        <f>IF(OR(F212="",G212=""),"",G212-F212)</f>
        <v>0</v>
      </c>
      <c r="I212" s="13">
        <f>IF(OR(H212="",N(F212)=0),"",H212/F212)</f>
        <v>0</v>
      </c>
      <c r="J212" s="12">
        <f>IF(H212="","",H212*IFERROR(INDEX(Setup!$B$4:$B$9,MATCH(B212,Setup!$A$4:$A$9,0)),0))</f>
        <v>0</v>
      </c>
      <c r="K212" s="11">
        <f>IF(I212="","",IF(AND(ABS(I212)&gt;0.01,ABS(H212)&gt;=50),IF(H212&lt;0,"Loss - check","Gain - check"),"OK"))</f>
        <v>0</v>
      </c>
    </row>
    <row r="213" spans="1:11">
      <c r="A213" s="10"/>
      <c r="B213" s="7"/>
      <c r="C213" s="9"/>
      <c r="D213" s="9"/>
      <c r="E213" s="12">
        <f>IF(OR(A213="",B213=""),"",SUMIFS('Daily Readings'!$H:$H,'Daily Readings'!$A:$A,A213,'Daily Readings'!$D:$D,B213))</f>
        <v>0</v>
      </c>
      <c r="F213" s="12">
        <f>IF(C213="","",C213+N(D213)-N(E213))</f>
        <v>0</v>
      </c>
      <c r="G213" s="9"/>
      <c r="H213" s="12">
        <f>IF(OR(F213="",G213=""),"",G213-F213)</f>
        <v>0</v>
      </c>
      <c r="I213" s="13">
        <f>IF(OR(H213="",N(F213)=0),"",H213/F213)</f>
        <v>0</v>
      </c>
      <c r="J213" s="12">
        <f>IF(H213="","",H213*IFERROR(INDEX(Setup!$B$4:$B$9,MATCH(B213,Setup!$A$4:$A$9,0)),0))</f>
        <v>0</v>
      </c>
      <c r="K213" s="11">
        <f>IF(I213="","",IF(AND(ABS(I213)&gt;0.01,ABS(H213)&gt;=50),IF(H213&lt;0,"Loss - check","Gain - check"),"OK"))</f>
        <v>0</v>
      </c>
    </row>
    <row r="214" spans="1:11">
      <c r="A214" s="10"/>
      <c r="B214" s="7"/>
      <c r="C214" s="9"/>
      <c r="D214" s="9"/>
      <c r="E214" s="12">
        <f>IF(OR(A214="",B214=""),"",SUMIFS('Daily Readings'!$H:$H,'Daily Readings'!$A:$A,A214,'Daily Readings'!$D:$D,B214))</f>
        <v>0</v>
      </c>
      <c r="F214" s="12">
        <f>IF(C214="","",C214+N(D214)-N(E214))</f>
        <v>0</v>
      </c>
      <c r="G214" s="9"/>
      <c r="H214" s="12">
        <f>IF(OR(F214="",G214=""),"",G214-F214)</f>
        <v>0</v>
      </c>
      <c r="I214" s="13">
        <f>IF(OR(H214="",N(F214)=0),"",H214/F214)</f>
        <v>0</v>
      </c>
      <c r="J214" s="12">
        <f>IF(H214="","",H214*IFERROR(INDEX(Setup!$B$4:$B$9,MATCH(B214,Setup!$A$4:$A$9,0)),0))</f>
        <v>0</v>
      </c>
      <c r="K214" s="11">
        <f>IF(I214="","",IF(AND(ABS(I214)&gt;0.01,ABS(H214)&gt;=50),IF(H214&lt;0,"Loss - check","Gain - check"),"OK"))</f>
        <v>0</v>
      </c>
    </row>
    <row r="215" spans="1:11">
      <c r="A215" s="10"/>
      <c r="B215" s="7"/>
      <c r="C215" s="9"/>
      <c r="D215" s="9"/>
      <c r="E215" s="12">
        <f>IF(OR(A215="",B215=""),"",SUMIFS('Daily Readings'!$H:$H,'Daily Readings'!$A:$A,A215,'Daily Readings'!$D:$D,B215))</f>
        <v>0</v>
      </c>
      <c r="F215" s="12">
        <f>IF(C215="","",C215+N(D215)-N(E215))</f>
        <v>0</v>
      </c>
      <c r="G215" s="9"/>
      <c r="H215" s="12">
        <f>IF(OR(F215="",G215=""),"",G215-F215)</f>
        <v>0</v>
      </c>
      <c r="I215" s="13">
        <f>IF(OR(H215="",N(F215)=0),"",H215/F215)</f>
        <v>0</v>
      </c>
      <c r="J215" s="12">
        <f>IF(H215="","",H215*IFERROR(INDEX(Setup!$B$4:$B$9,MATCH(B215,Setup!$A$4:$A$9,0)),0))</f>
        <v>0</v>
      </c>
      <c r="K215" s="11">
        <f>IF(I215="","",IF(AND(ABS(I215)&gt;0.01,ABS(H215)&gt;=50),IF(H215&lt;0,"Loss - check","Gain - check"),"OK"))</f>
        <v>0</v>
      </c>
    </row>
    <row r="216" spans="1:11">
      <c r="A216" s="10"/>
      <c r="B216" s="7"/>
      <c r="C216" s="9"/>
      <c r="D216" s="9"/>
      <c r="E216" s="12">
        <f>IF(OR(A216="",B216=""),"",SUMIFS('Daily Readings'!$H:$H,'Daily Readings'!$A:$A,A216,'Daily Readings'!$D:$D,B216))</f>
        <v>0</v>
      </c>
      <c r="F216" s="12">
        <f>IF(C216="","",C216+N(D216)-N(E216))</f>
        <v>0</v>
      </c>
      <c r="G216" s="9"/>
      <c r="H216" s="12">
        <f>IF(OR(F216="",G216=""),"",G216-F216)</f>
        <v>0</v>
      </c>
      <c r="I216" s="13">
        <f>IF(OR(H216="",N(F216)=0),"",H216/F216)</f>
        <v>0</v>
      </c>
      <c r="J216" s="12">
        <f>IF(H216="","",H216*IFERROR(INDEX(Setup!$B$4:$B$9,MATCH(B216,Setup!$A$4:$A$9,0)),0))</f>
        <v>0</v>
      </c>
      <c r="K216" s="11">
        <f>IF(I216="","",IF(AND(ABS(I216)&gt;0.01,ABS(H216)&gt;=50),IF(H216&lt;0,"Loss - check","Gain - check"),"OK"))</f>
        <v>0</v>
      </c>
    </row>
    <row r="217" spans="1:11">
      <c r="A217" s="10"/>
      <c r="B217" s="7"/>
      <c r="C217" s="9"/>
      <c r="D217" s="9"/>
      <c r="E217" s="12">
        <f>IF(OR(A217="",B217=""),"",SUMIFS('Daily Readings'!$H:$H,'Daily Readings'!$A:$A,A217,'Daily Readings'!$D:$D,B217))</f>
        <v>0</v>
      </c>
      <c r="F217" s="12">
        <f>IF(C217="","",C217+N(D217)-N(E217))</f>
        <v>0</v>
      </c>
      <c r="G217" s="9"/>
      <c r="H217" s="12">
        <f>IF(OR(F217="",G217=""),"",G217-F217)</f>
        <v>0</v>
      </c>
      <c r="I217" s="13">
        <f>IF(OR(H217="",N(F217)=0),"",H217/F217)</f>
        <v>0</v>
      </c>
      <c r="J217" s="12">
        <f>IF(H217="","",H217*IFERROR(INDEX(Setup!$B$4:$B$9,MATCH(B217,Setup!$A$4:$A$9,0)),0))</f>
        <v>0</v>
      </c>
      <c r="K217" s="11">
        <f>IF(I217="","",IF(AND(ABS(I217)&gt;0.01,ABS(H217)&gt;=50),IF(H217&lt;0,"Loss - check","Gain - check"),"OK"))</f>
        <v>0</v>
      </c>
    </row>
    <row r="218" spans="1:11">
      <c r="A218" s="10"/>
      <c r="B218" s="7"/>
      <c r="C218" s="9"/>
      <c r="D218" s="9"/>
      <c r="E218" s="12">
        <f>IF(OR(A218="",B218=""),"",SUMIFS('Daily Readings'!$H:$H,'Daily Readings'!$A:$A,A218,'Daily Readings'!$D:$D,B218))</f>
        <v>0</v>
      </c>
      <c r="F218" s="12">
        <f>IF(C218="","",C218+N(D218)-N(E218))</f>
        <v>0</v>
      </c>
      <c r="G218" s="9"/>
      <c r="H218" s="12">
        <f>IF(OR(F218="",G218=""),"",G218-F218)</f>
        <v>0</v>
      </c>
      <c r="I218" s="13">
        <f>IF(OR(H218="",N(F218)=0),"",H218/F218)</f>
        <v>0</v>
      </c>
      <c r="J218" s="12">
        <f>IF(H218="","",H218*IFERROR(INDEX(Setup!$B$4:$B$9,MATCH(B218,Setup!$A$4:$A$9,0)),0))</f>
        <v>0</v>
      </c>
      <c r="K218" s="11">
        <f>IF(I218="","",IF(AND(ABS(I218)&gt;0.01,ABS(H218)&gt;=50),IF(H218&lt;0,"Loss - check","Gain - check"),"OK"))</f>
        <v>0</v>
      </c>
    </row>
    <row r="219" spans="1:11">
      <c r="A219" s="10"/>
      <c r="B219" s="7"/>
      <c r="C219" s="9"/>
      <c r="D219" s="9"/>
      <c r="E219" s="12">
        <f>IF(OR(A219="",B219=""),"",SUMIFS('Daily Readings'!$H:$H,'Daily Readings'!$A:$A,A219,'Daily Readings'!$D:$D,B219))</f>
        <v>0</v>
      </c>
      <c r="F219" s="12">
        <f>IF(C219="","",C219+N(D219)-N(E219))</f>
        <v>0</v>
      </c>
      <c r="G219" s="9"/>
      <c r="H219" s="12">
        <f>IF(OR(F219="",G219=""),"",G219-F219)</f>
        <v>0</v>
      </c>
      <c r="I219" s="13">
        <f>IF(OR(H219="",N(F219)=0),"",H219/F219)</f>
        <v>0</v>
      </c>
      <c r="J219" s="12">
        <f>IF(H219="","",H219*IFERROR(INDEX(Setup!$B$4:$B$9,MATCH(B219,Setup!$A$4:$A$9,0)),0))</f>
        <v>0</v>
      </c>
      <c r="K219" s="11">
        <f>IF(I219="","",IF(AND(ABS(I219)&gt;0.01,ABS(H219)&gt;=50),IF(H219&lt;0,"Loss - check","Gain - check"),"OK"))</f>
        <v>0</v>
      </c>
    </row>
    <row r="220" spans="1:11">
      <c r="A220" s="10"/>
      <c r="B220" s="7"/>
      <c r="C220" s="9"/>
      <c r="D220" s="9"/>
      <c r="E220" s="12">
        <f>IF(OR(A220="",B220=""),"",SUMIFS('Daily Readings'!$H:$H,'Daily Readings'!$A:$A,A220,'Daily Readings'!$D:$D,B220))</f>
        <v>0</v>
      </c>
      <c r="F220" s="12">
        <f>IF(C220="","",C220+N(D220)-N(E220))</f>
        <v>0</v>
      </c>
      <c r="G220" s="9"/>
      <c r="H220" s="12">
        <f>IF(OR(F220="",G220=""),"",G220-F220)</f>
        <v>0</v>
      </c>
      <c r="I220" s="13">
        <f>IF(OR(H220="",N(F220)=0),"",H220/F220)</f>
        <v>0</v>
      </c>
      <c r="J220" s="12">
        <f>IF(H220="","",H220*IFERROR(INDEX(Setup!$B$4:$B$9,MATCH(B220,Setup!$A$4:$A$9,0)),0))</f>
        <v>0</v>
      </c>
      <c r="K220" s="11">
        <f>IF(I220="","",IF(AND(ABS(I220)&gt;0.01,ABS(H220)&gt;=50),IF(H220&lt;0,"Loss - check","Gain - check"),"OK"))</f>
        <v>0</v>
      </c>
    </row>
    <row r="221" spans="1:11">
      <c r="A221" s="10"/>
      <c r="B221" s="7"/>
      <c r="C221" s="9"/>
      <c r="D221" s="9"/>
      <c r="E221" s="12">
        <f>IF(OR(A221="",B221=""),"",SUMIFS('Daily Readings'!$H:$H,'Daily Readings'!$A:$A,A221,'Daily Readings'!$D:$D,B221))</f>
        <v>0</v>
      </c>
      <c r="F221" s="12">
        <f>IF(C221="","",C221+N(D221)-N(E221))</f>
        <v>0</v>
      </c>
      <c r="G221" s="9"/>
      <c r="H221" s="12">
        <f>IF(OR(F221="",G221=""),"",G221-F221)</f>
        <v>0</v>
      </c>
      <c r="I221" s="13">
        <f>IF(OR(H221="",N(F221)=0),"",H221/F221)</f>
        <v>0</v>
      </c>
      <c r="J221" s="12">
        <f>IF(H221="","",H221*IFERROR(INDEX(Setup!$B$4:$B$9,MATCH(B221,Setup!$A$4:$A$9,0)),0))</f>
        <v>0</v>
      </c>
      <c r="K221" s="11">
        <f>IF(I221="","",IF(AND(ABS(I221)&gt;0.01,ABS(H221)&gt;=50),IF(H221&lt;0,"Loss - check","Gain - check"),"OK"))</f>
        <v>0</v>
      </c>
    </row>
    <row r="222" spans="1:11">
      <c r="A222" s="10"/>
      <c r="B222" s="7"/>
      <c r="C222" s="9"/>
      <c r="D222" s="9"/>
      <c r="E222" s="12">
        <f>IF(OR(A222="",B222=""),"",SUMIFS('Daily Readings'!$H:$H,'Daily Readings'!$A:$A,A222,'Daily Readings'!$D:$D,B222))</f>
        <v>0</v>
      </c>
      <c r="F222" s="12">
        <f>IF(C222="","",C222+N(D222)-N(E222))</f>
        <v>0</v>
      </c>
      <c r="G222" s="9"/>
      <c r="H222" s="12">
        <f>IF(OR(F222="",G222=""),"",G222-F222)</f>
        <v>0</v>
      </c>
      <c r="I222" s="13">
        <f>IF(OR(H222="",N(F222)=0),"",H222/F222)</f>
        <v>0</v>
      </c>
      <c r="J222" s="12">
        <f>IF(H222="","",H222*IFERROR(INDEX(Setup!$B$4:$B$9,MATCH(B222,Setup!$A$4:$A$9,0)),0))</f>
        <v>0</v>
      </c>
      <c r="K222" s="11">
        <f>IF(I222="","",IF(AND(ABS(I222)&gt;0.01,ABS(H222)&gt;=50),IF(H222&lt;0,"Loss - check","Gain - check"),"OK"))</f>
        <v>0</v>
      </c>
    </row>
    <row r="223" spans="1:11">
      <c r="A223" s="10"/>
      <c r="B223" s="7"/>
      <c r="C223" s="9"/>
      <c r="D223" s="9"/>
      <c r="E223" s="12">
        <f>IF(OR(A223="",B223=""),"",SUMIFS('Daily Readings'!$H:$H,'Daily Readings'!$A:$A,A223,'Daily Readings'!$D:$D,B223))</f>
        <v>0</v>
      </c>
      <c r="F223" s="12">
        <f>IF(C223="","",C223+N(D223)-N(E223))</f>
        <v>0</v>
      </c>
      <c r="G223" s="9"/>
      <c r="H223" s="12">
        <f>IF(OR(F223="",G223=""),"",G223-F223)</f>
        <v>0</v>
      </c>
      <c r="I223" s="13">
        <f>IF(OR(H223="",N(F223)=0),"",H223/F223)</f>
        <v>0</v>
      </c>
      <c r="J223" s="12">
        <f>IF(H223="","",H223*IFERROR(INDEX(Setup!$B$4:$B$9,MATCH(B223,Setup!$A$4:$A$9,0)),0))</f>
        <v>0</v>
      </c>
      <c r="K223" s="11">
        <f>IF(I223="","",IF(AND(ABS(I223)&gt;0.01,ABS(H223)&gt;=50),IF(H223&lt;0,"Loss - check","Gain - check"),"OK"))</f>
        <v>0</v>
      </c>
    </row>
    <row r="224" spans="1:11">
      <c r="A224" s="10"/>
      <c r="B224" s="7"/>
      <c r="C224" s="9"/>
      <c r="D224" s="9"/>
      <c r="E224" s="12">
        <f>IF(OR(A224="",B224=""),"",SUMIFS('Daily Readings'!$H:$H,'Daily Readings'!$A:$A,A224,'Daily Readings'!$D:$D,B224))</f>
        <v>0</v>
      </c>
      <c r="F224" s="12">
        <f>IF(C224="","",C224+N(D224)-N(E224))</f>
        <v>0</v>
      </c>
      <c r="G224" s="9"/>
      <c r="H224" s="12">
        <f>IF(OR(F224="",G224=""),"",G224-F224)</f>
        <v>0</v>
      </c>
      <c r="I224" s="13">
        <f>IF(OR(H224="",N(F224)=0),"",H224/F224)</f>
        <v>0</v>
      </c>
      <c r="J224" s="12">
        <f>IF(H224="","",H224*IFERROR(INDEX(Setup!$B$4:$B$9,MATCH(B224,Setup!$A$4:$A$9,0)),0))</f>
        <v>0</v>
      </c>
      <c r="K224" s="11">
        <f>IF(I224="","",IF(AND(ABS(I224)&gt;0.01,ABS(H224)&gt;=50),IF(H224&lt;0,"Loss - check","Gain - check"),"OK"))</f>
        <v>0</v>
      </c>
    </row>
    <row r="225" spans="1:11">
      <c r="A225" s="10"/>
      <c r="B225" s="7"/>
      <c r="C225" s="9"/>
      <c r="D225" s="9"/>
      <c r="E225" s="12">
        <f>IF(OR(A225="",B225=""),"",SUMIFS('Daily Readings'!$H:$H,'Daily Readings'!$A:$A,A225,'Daily Readings'!$D:$D,B225))</f>
        <v>0</v>
      </c>
      <c r="F225" s="12">
        <f>IF(C225="","",C225+N(D225)-N(E225))</f>
        <v>0</v>
      </c>
      <c r="G225" s="9"/>
      <c r="H225" s="12">
        <f>IF(OR(F225="",G225=""),"",G225-F225)</f>
        <v>0</v>
      </c>
      <c r="I225" s="13">
        <f>IF(OR(H225="",N(F225)=0),"",H225/F225)</f>
        <v>0</v>
      </c>
      <c r="J225" s="12">
        <f>IF(H225="","",H225*IFERROR(INDEX(Setup!$B$4:$B$9,MATCH(B225,Setup!$A$4:$A$9,0)),0))</f>
        <v>0</v>
      </c>
      <c r="K225" s="11">
        <f>IF(I225="","",IF(AND(ABS(I225)&gt;0.01,ABS(H225)&gt;=50),IF(H225&lt;0,"Loss - check","Gain - check"),"OK"))</f>
        <v>0</v>
      </c>
    </row>
    <row r="226" spans="1:11">
      <c r="A226" s="10"/>
      <c r="B226" s="7"/>
      <c r="C226" s="9"/>
      <c r="D226" s="9"/>
      <c r="E226" s="12">
        <f>IF(OR(A226="",B226=""),"",SUMIFS('Daily Readings'!$H:$H,'Daily Readings'!$A:$A,A226,'Daily Readings'!$D:$D,B226))</f>
        <v>0</v>
      </c>
      <c r="F226" s="12">
        <f>IF(C226="","",C226+N(D226)-N(E226))</f>
        <v>0</v>
      </c>
      <c r="G226" s="9"/>
      <c r="H226" s="12">
        <f>IF(OR(F226="",G226=""),"",G226-F226)</f>
        <v>0</v>
      </c>
      <c r="I226" s="13">
        <f>IF(OR(H226="",N(F226)=0),"",H226/F226)</f>
        <v>0</v>
      </c>
      <c r="J226" s="12">
        <f>IF(H226="","",H226*IFERROR(INDEX(Setup!$B$4:$B$9,MATCH(B226,Setup!$A$4:$A$9,0)),0))</f>
        <v>0</v>
      </c>
      <c r="K226" s="11">
        <f>IF(I226="","",IF(AND(ABS(I226)&gt;0.01,ABS(H226)&gt;=50),IF(H226&lt;0,"Loss - check","Gain - check"),"OK"))</f>
        <v>0</v>
      </c>
    </row>
    <row r="227" spans="1:11">
      <c r="A227" s="10"/>
      <c r="B227" s="7"/>
      <c r="C227" s="9"/>
      <c r="D227" s="9"/>
      <c r="E227" s="12">
        <f>IF(OR(A227="",B227=""),"",SUMIFS('Daily Readings'!$H:$H,'Daily Readings'!$A:$A,A227,'Daily Readings'!$D:$D,B227))</f>
        <v>0</v>
      </c>
      <c r="F227" s="12">
        <f>IF(C227="","",C227+N(D227)-N(E227))</f>
        <v>0</v>
      </c>
      <c r="G227" s="9"/>
      <c r="H227" s="12">
        <f>IF(OR(F227="",G227=""),"",G227-F227)</f>
        <v>0</v>
      </c>
      <c r="I227" s="13">
        <f>IF(OR(H227="",N(F227)=0),"",H227/F227)</f>
        <v>0</v>
      </c>
      <c r="J227" s="12">
        <f>IF(H227="","",H227*IFERROR(INDEX(Setup!$B$4:$B$9,MATCH(B227,Setup!$A$4:$A$9,0)),0))</f>
        <v>0</v>
      </c>
      <c r="K227" s="11">
        <f>IF(I227="","",IF(AND(ABS(I227)&gt;0.01,ABS(H227)&gt;=50),IF(H227&lt;0,"Loss - check","Gain - check"),"OK"))</f>
        <v>0</v>
      </c>
    </row>
    <row r="228" spans="1:11">
      <c r="A228" s="10"/>
      <c r="B228" s="7"/>
      <c r="C228" s="9"/>
      <c r="D228" s="9"/>
      <c r="E228" s="12">
        <f>IF(OR(A228="",B228=""),"",SUMIFS('Daily Readings'!$H:$H,'Daily Readings'!$A:$A,A228,'Daily Readings'!$D:$D,B228))</f>
        <v>0</v>
      </c>
      <c r="F228" s="12">
        <f>IF(C228="","",C228+N(D228)-N(E228))</f>
        <v>0</v>
      </c>
      <c r="G228" s="9"/>
      <c r="H228" s="12">
        <f>IF(OR(F228="",G228=""),"",G228-F228)</f>
        <v>0</v>
      </c>
      <c r="I228" s="13">
        <f>IF(OR(H228="",N(F228)=0),"",H228/F228)</f>
        <v>0</v>
      </c>
      <c r="J228" s="12">
        <f>IF(H228="","",H228*IFERROR(INDEX(Setup!$B$4:$B$9,MATCH(B228,Setup!$A$4:$A$9,0)),0))</f>
        <v>0</v>
      </c>
      <c r="K228" s="11">
        <f>IF(I228="","",IF(AND(ABS(I228)&gt;0.01,ABS(H228)&gt;=50),IF(H228&lt;0,"Loss - check","Gain - check"),"OK"))</f>
        <v>0</v>
      </c>
    </row>
    <row r="229" spans="1:11">
      <c r="A229" s="10"/>
      <c r="B229" s="7"/>
      <c r="C229" s="9"/>
      <c r="D229" s="9"/>
      <c r="E229" s="12">
        <f>IF(OR(A229="",B229=""),"",SUMIFS('Daily Readings'!$H:$H,'Daily Readings'!$A:$A,A229,'Daily Readings'!$D:$D,B229))</f>
        <v>0</v>
      </c>
      <c r="F229" s="12">
        <f>IF(C229="","",C229+N(D229)-N(E229))</f>
        <v>0</v>
      </c>
      <c r="G229" s="9"/>
      <c r="H229" s="12">
        <f>IF(OR(F229="",G229=""),"",G229-F229)</f>
        <v>0</v>
      </c>
      <c r="I229" s="13">
        <f>IF(OR(H229="",N(F229)=0),"",H229/F229)</f>
        <v>0</v>
      </c>
      <c r="J229" s="12">
        <f>IF(H229="","",H229*IFERROR(INDEX(Setup!$B$4:$B$9,MATCH(B229,Setup!$A$4:$A$9,0)),0))</f>
        <v>0</v>
      </c>
      <c r="K229" s="11">
        <f>IF(I229="","",IF(AND(ABS(I229)&gt;0.01,ABS(H229)&gt;=50),IF(H229&lt;0,"Loss - check","Gain - check"),"OK"))</f>
        <v>0</v>
      </c>
    </row>
    <row r="230" spans="1:11">
      <c r="A230" s="10"/>
      <c r="B230" s="7"/>
      <c r="C230" s="9"/>
      <c r="D230" s="9"/>
      <c r="E230" s="12">
        <f>IF(OR(A230="",B230=""),"",SUMIFS('Daily Readings'!$H:$H,'Daily Readings'!$A:$A,A230,'Daily Readings'!$D:$D,B230))</f>
        <v>0</v>
      </c>
      <c r="F230" s="12">
        <f>IF(C230="","",C230+N(D230)-N(E230))</f>
        <v>0</v>
      </c>
      <c r="G230" s="9"/>
      <c r="H230" s="12">
        <f>IF(OR(F230="",G230=""),"",G230-F230)</f>
        <v>0</v>
      </c>
      <c r="I230" s="13">
        <f>IF(OR(H230="",N(F230)=0),"",H230/F230)</f>
        <v>0</v>
      </c>
      <c r="J230" s="12">
        <f>IF(H230="","",H230*IFERROR(INDEX(Setup!$B$4:$B$9,MATCH(B230,Setup!$A$4:$A$9,0)),0))</f>
        <v>0</v>
      </c>
      <c r="K230" s="11">
        <f>IF(I230="","",IF(AND(ABS(I230)&gt;0.01,ABS(H230)&gt;=50),IF(H230&lt;0,"Loss - check","Gain - check"),"OK"))</f>
        <v>0</v>
      </c>
    </row>
    <row r="231" spans="1:11">
      <c r="A231" s="10"/>
      <c r="B231" s="7"/>
      <c r="C231" s="9"/>
      <c r="D231" s="9"/>
      <c r="E231" s="12">
        <f>IF(OR(A231="",B231=""),"",SUMIFS('Daily Readings'!$H:$H,'Daily Readings'!$A:$A,A231,'Daily Readings'!$D:$D,B231))</f>
        <v>0</v>
      </c>
      <c r="F231" s="12">
        <f>IF(C231="","",C231+N(D231)-N(E231))</f>
        <v>0</v>
      </c>
      <c r="G231" s="9"/>
      <c r="H231" s="12">
        <f>IF(OR(F231="",G231=""),"",G231-F231)</f>
        <v>0</v>
      </c>
      <c r="I231" s="13">
        <f>IF(OR(H231="",N(F231)=0),"",H231/F231)</f>
        <v>0</v>
      </c>
      <c r="J231" s="12">
        <f>IF(H231="","",H231*IFERROR(INDEX(Setup!$B$4:$B$9,MATCH(B231,Setup!$A$4:$A$9,0)),0))</f>
        <v>0</v>
      </c>
      <c r="K231" s="11">
        <f>IF(I231="","",IF(AND(ABS(I231)&gt;0.01,ABS(H231)&gt;=50),IF(H231&lt;0,"Loss - check","Gain - check"),"OK"))</f>
        <v>0</v>
      </c>
    </row>
    <row r="232" spans="1:11">
      <c r="A232" s="10"/>
      <c r="B232" s="7"/>
      <c r="C232" s="9"/>
      <c r="D232" s="9"/>
      <c r="E232" s="12">
        <f>IF(OR(A232="",B232=""),"",SUMIFS('Daily Readings'!$H:$H,'Daily Readings'!$A:$A,A232,'Daily Readings'!$D:$D,B232))</f>
        <v>0</v>
      </c>
      <c r="F232" s="12">
        <f>IF(C232="","",C232+N(D232)-N(E232))</f>
        <v>0</v>
      </c>
      <c r="G232" s="9"/>
      <c r="H232" s="12">
        <f>IF(OR(F232="",G232=""),"",G232-F232)</f>
        <v>0</v>
      </c>
      <c r="I232" s="13">
        <f>IF(OR(H232="",N(F232)=0),"",H232/F232)</f>
        <v>0</v>
      </c>
      <c r="J232" s="12">
        <f>IF(H232="","",H232*IFERROR(INDEX(Setup!$B$4:$B$9,MATCH(B232,Setup!$A$4:$A$9,0)),0))</f>
        <v>0</v>
      </c>
      <c r="K232" s="11">
        <f>IF(I232="","",IF(AND(ABS(I232)&gt;0.01,ABS(H232)&gt;=50),IF(H232&lt;0,"Loss - check","Gain - check"),"OK"))</f>
        <v>0</v>
      </c>
    </row>
    <row r="233" spans="1:11">
      <c r="A233" s="10"/>
      <c r="B233" s="7"/>
      <c r="C233" s="9"/>
      <c r="D233" s="9"/>
      <c r="E233" s="12">
        <f>IF(OR(A233="",B233=""),"",SUMIFS('Daily Readings'!$H:$H,'Daily Readings'!$A:$A,A233,'Daily Readings'!$D:$D,B233))</f>
        <v>0</v>
      </c>
      <c r="F233" s="12">
        <f>IF(C233="","",C233+N(D233)-N(E233))</f>
        <v>0</v>
      </c>
      <c r="G233" s="9"/>
      <c r="H233" s="12">
        <f>IF(OR(F233="",G233=""),"",G233-F233)</f>
        <v>0</v>
      </c>
      <c r="I233" s="13">
        <f>IF(OR(H233="",N(F233)=0),"",H233/F233)</f>
        <v>0</v>
      </c>
      <c r="J233" s="12">
        <f>IF(H233="","",H233*IFERROR(INDEX(Setup!$B$4:$B$9,MATCH(B233,Setup!$A$4:$A$9,0)),0))</f>
        <v>0</v>
      </c>
      <c r="K233" s="11">
        <f>IF(I233="","",IF(AND(ABS(I233)&gt;0.01,ABS(H233)&gt;=50),IF(H233&lt;0,"Loss - check","Gain - check"),"OK"))</f>
        <v>0</v>
      </c>
    </row>
    <row r="234" spans="1:11">
      <c r="A234" s="10"/>
      <c r="B234" s="7"/>
      <c r="C234" s="9"/>
      <c r="D234" s="9"/>
      <c r="E234" s="12">
        <f>IF(OR(A234="",B234=""),"",SUMIFS('Daily Readings'!$H:$H,'Daily Readings'!$A:$A,A234,'Daily Readings'!$D:$D,B234))</f>
        <v>0</v>
      </c>
      <c r="F234" s="12">
        <f>IF(C234="","",C234+N(D234)-N(E234))</f>
        <v>0</v>
      </c>
      <c r="G234" s="9"/>
      <c r="H234" s="12">
        <f>IF(OR(F234="",G234=""),"",G234-F234)</f>
        <v>0</v>
      </c>
      <c r="I234" s="13">
        <f>IF(OR(H234="",N(F234)=0),"",H234/F234)</f>
        <v>0</v>
      </c>
      <c r="J234" s="12">
        <f>IF(H234="","",H234*IFERROR(INDEX(Setup!$B$4:$B$9,MATCH(B234,Setup!$A$4:$A$9,0)),0))</f>
        <v>0</v>
      </c>
      <c r="K234" s="11">
        <f>IF(I234="","",IF(AND(ABS(I234)&gt;0.01,ABS(H234)&gt;=50),IF(H234&lt;0,"Loss - check","Gain - check"),"OK"))</f>
        <v>0</v>
      </c>
    </row>
    <row r="235" spans="1:11">
      <c r="A235" s="10"/>
      <c r="B235" s="7"/>
      <c r="C235" s="9"/>
      <c r="D235" s="9"/>
      <c r="E235" s="12">
        <f>IF(OR(A235="",B235=""),"",SUMIFS('Daily Readings'!$H:$H,'Daily Readings'!$A:$A,A235,'Daily Readings'!$D:$D,B235))</f>
        <v>0</v>
      </c>
      <c r="F235" s="12">
        <f>IF(C235="","",C235+N(D235)-N(E235))</f>
        <v>0</v>
      </c>
      <c r="G235" s="9"/>
      <c r="H235" s="12">
        <f>IF(OR(F235="",G235=""),"",G235-F235)</f>
        <v>0</v>
      </c>
      <c r="I235" s="13">
        <f>IF(OR(H235="",N(F235)=0),"",H235/F235)</f>
        <v>0</v>
      </c>
      <c r="J235" s="12">
        <f>IF(H235="","",H235*IFERROR(INDEX(Setup!$B$4:$B$9,MATCH(B235,Setup!$A$4:$A$9,0)),0))</f>
        <v>0</v>
      </c>
      <c r="K235" s="11">
        <f>IF(I235="","",IF(AND(ABS(I235)&gt;0.01,ABS(H235)&gt;=50),IF(H235&lt;0,"Loss - check","Gain - check"),"OK"))</f>
        <v>0</v>
      </c>
    </row>
    <row r="236" spans="1:11">
      <c r="A236" s="10"/>
      <c r="B236" s="7"/>
      <c r="C236" s="9"/>
      <c r="D236" s="9"/>
      <c r="E236" s="12">
        <f>IF(OR(A236="",B236=""),"",SUMIFS('Daily Readings'!$H:$H,'Daily Readings'!$A:$A,A236,'Daily Readings'!$D:$D,B236))</f>
        <v>0</v>
      </c>
      <c r="F236" s="12">
        <f>IF(C236="","",C236+N(D236)-N(E236))</f>
        <v>0</v>
      </c>
      <c r="G236" s="9"/>
      <c r="H236" s="12">
        <f>IF(OR(F236="",G236=""),"",G236-F236)</f>
        <v>0</v>
      </c>
      <c r="I236" s="13">
        <f>IF(OR(H236="",N(F236)=0),"",H236/F236)</f>
        <v>0</v>
      </c>
      <c r="J236" s="12">
        <f>IF(H236="","",H236*IFERROR(INDEX(Setup!$B$4:$B$9,MATCH(B236,Setup!$A$4:$A$9,0)),0))</f>
        <v>0</v>
      </c>
      <c r="K236" s="11">
        <f>IF(I236="","",IF(AND(ABS(I236)&gt;0.01,ABS(H236)&gt;=50),IF(H236&lt;0,"Loss - check","Gain - check"),"OK"))</f>
        <v>0</v>
      </c>
    </row>
    <row r="237" spans="1:11">
      <c r="A237" s="10"/>
      <c r="B237" s="7"/>
      <c r="C237" s="9"/>
      <c r="D237" s="9"/>
      <c r="E237" s="12">
        <f>IF(OR(A237="",B237=""),"",SUMIFS('Daily Readings'!$H:$H,'Daily Readings'!$A:$A,A237,'Daily Readings'!$D:$D,B237))</f>
        <v>0</v>
      </c>
      <c r="F237" s="12">
        <f>IF(C237="","",C237+N(D237)-N(E237))</f>
        <v>0</v>
      </c>
      <c r="G237" s="9"/>
      <c r="H237" s="12">
        <f>IF(OR(F237="",G237=""),"",G237-F237)</f>
        <v>0</v>
      </c>
      <c r="I237" s="13">
        <f>IF(OR(H237="",N(F237)=0),"",H237/F237)</f>
        <v>0</v>
      </c>
      <c r="J237" s="12">
        <f>IF(H237="","",H237*IFERROR(INDEX(Setup!$B$4:$B$9,MATCH(B237,Setup!$A$4:$A$9,0)),0))</f>
        <v>0</v>
      </c>
      <c r="K237" s="11">
        <f>IF(I237="","",IF(AND(ABS(I237)&gt;0.01,ABS(H237)&gt;=50),IF(H237&lt;0,"Loss - check","Gain - check"),"OK"))</f>
        <v>0</v>
      </c>
    </row>
    <row r="238" spans="1:11">
      <c r="A238" s="10"/>
      <c r="B238" s="7"/>
      <c r="C238" s="9"/>
      <c r="D238" s="9"/>
      <c r="E238" s="12">
        <f>IF(OR(A238="",B238=""),"",SUMIFS('Daily Readings'!$H:$H,'Daily Readings'!$A:$A,A238,'Daily Readings'!$D:$D,B238))</f>
        <v>0</v>
      </c>
      <c r="F238" s="12">
        <f>IF(C238="","",C238+N(D238)-N(E238))</f>
        <v>0</v>
      </c>
      <c r="G238" s="9"/>
      <c r="H238" s="12">
        <f>IF(OR(F238="",G238=""),"",G238-F238)</f>
        <v>0</v>
      </c>
      <c r="I238" s="13">
        <f>IF(OR(H238="",N(F238)=0),"",H238/F238)</f>
        <v>0</v>
      </c>
      <c r="J238" s="12">
        <f>IF(H238="","",H238*IFERROR(INDEX(Setup!$B$4:$B$9,MATCH(B238,Setup!$A$4:$A$9,0)),0))</f>
        <v>0</v>
      </c>
      <c r="K238" s="11">
        <f>IF(I238="","",IF(AND(ABS(I238)&gt;0.01,ABS(H238)&gt;=50),IF(H238&lt;0,"Loss - check","Gain - check"),"OK"))</f>
        <v>0</v>
      </c>
    </row>
    <row r="239" spans="1:11">
      <c r="A239" s="10"/>
      <c r="B239" s="7"/>
      <c r="C239" s="9"/>
      <c r="D239" s="9"/>
      <c r="E239" s="12">
        <f>IF(OR(A239="",B239=""),"",SUMIFS('Daily Readings'!$H:$H,'Daily Readings'!$A:$A,A239,'Daily Readings'!$D:$D,B239))</f>
        <v>0</v>
      </c>
      <c r="F239" s="12">
        <f>IF(C239="","",C239+N(D239)-N(E239))</f>
        <v>0</v>
      </c>
      <c r="G239" s="9"/>
      <c r="H239" s="12">
        <f>IF(OR(F239="",G239=""),"",G239-F239)</f>
        <v>0</v>
      </c>
      <c r="I239" s="13">
        <f>IF(OR(H239="",N(F239)=0),"",H239/F239)</f>
        <v>0</v>
      </c>
      <c r="J239" s="12">
        <f>IF(H239="","",H239*IFERROR(INDEX(Setup!$B$4:$B$9,MATCH(B239,Setup!$A$4:$A$9,0)),0))</f>
        <v>0</v>
      </c>
      <c r="K239" s="11">
        <f>IF(I239="","",IF(AND(ABS(I239)&gt;0.01,ABS(H239)&gt;=50),IF(H239&lt;0,"Loss - check","Gain - check"),"OK"))</f>
        <v>0</v>
      </c>
    </row>
    <row r="240" spans="1:11">
      <c r="A240" s="10"/>
      <c r="B240" s="7"/>
      <c r="C240" s="9"/>
      <c r="D240" s="9"/>
      <c r="E240" s="12">
        <f>IF(OR(A240="",B240=""),"",SUMIFS('Daily Readings'!$H:$H,'Daily Readings'!$A:$A,A240,'Daily Readings'!$D:$D,B240))</f>
        <v>0</v>
      </c>
      <c r="F240" s="12">
        <f>IF(C240="","",C240+N(D240)-N(E240))</f>
        <v>0</v>
      </c>
      <c r="G240" s="9"/>
      <c r="H240" s="12">
        <f>IF(OR(F240="",G240=""),"",G240-F240)</f>
        <v>0</v>
      </c>
      <c r="I240" s="13">
        <f>IF(OR(H240="",N(F240)=0),"",H240/F240)</f>
        <v>0</v>
      </c>
      <c r="J240" s="12">
        <f>IF(H240="","",H240*IFERROR(INDEX(Setup!$B$4:$B$9,MATCH(B240,Setup!$A$4:$A$9,0)),0))</f>
        <v>0</v>
      </c>
      <c r="K240" s="11">
        <f>IF(I240="","",IF(AND(ABS(I240)&gt;0.01,ABS(H240)&gt;=50),IF(H240&lt;0,"Loss - check","Gain - check"),"OK"))</f>
        <v>0</v>
      </c>
    </row>
    <row r="241" spans="1:11">
      <c r="A241" s="10"/>
      <c r="B241" s="7"/>
      <c r="C241" s="9"/>
      <c r="D241" s="9"/>
      <c r="E241" s="12">
        <f>IF(OR(A241="",B241=""),"",SUMIFS('Daily Readings'!$H:$H,'Daily Readings'!$A:$A,A241,'Daily Readings'!$D:$D,B241))</f>
        <v>0</v>
      </c>
      <c r="F241" s="12">
        <f>IF(C241="","",C241+N(D241)-N(E241))</f>
        <v>0</v>
      </c>
      <c r="G241" s="9"/>
      <c r="H241" s="12">
        <f>IF(OR(F241="",G241=""),"",G241-F241)</f>
        <v>0</v>
      </c>
      <c r="I241" s="13">
        <f>IF(OR(H241="",N(F241)=0),"",H241/F241)</f>
        <v>0</v>
      </c>
      <c r="J241" s="12">
        <f>IF(H241="","",H241*IFERROR(INDEX(Setup!$B$4:$B$9,MATCH(B241,Setup!$A$4:$A$9,0)),0))</f>
        <v>0</v>
      </c>
      <c r="K241" s="11">
        <f>IF(I241="","",IF(AND(ABS(I241)&gt;0.01,ABS(H241)&gt;=50),IF(H241&lt;0,"Loss - check","Gain - check"),"OK"))</f>
        <v>0</v>
      </c>
    </row>
    <row r="242" spans="1:11">
      <c r="A242" s="10"/>
      <c r="B242" s="7"/>
      <c r="C242" s="9"/>
      <c r="D242" s="9"/>
      <c r="E242" s="12">
        <f>IF(OR(A242="",B242=""),"",SUMIFS('Daily Readings'!$H:$H,'Daily Readings'!$A:$A,A242,'Daily Readings'!$D:$D,B242))</f>
        <v>0</v>
      </c>
      <c r="F242" s="12">
        <f>IF(C242="","",C242+N(D242)-N(E242))</f>
        <v>0</v>
      </c>
      <c r="G242" s="9"/>
      <c r="H242" s="12">
        <f>IF(OR(F242="",G242=""),"",G242-F242)</f>
        <v>0</v>
      </c>
      <c r="I242" s="13">
        <f>IF(OR(H242="",N(F242)=0),"",H242/F242)</f>
        <v>0</v>
      </c>
      <c r="J242" s="12">
        <f>IF(H242="","",H242*IFERROR(INDEX(Setup!$B$4:$B$9,MATCH(B242,Setup!$A$4:$A$9,0)),0))</f>
        <v>0</v>
      </c>
      <c r="K242" s="11">
        <f>IF(I242="","",IF(AND(ABS(I242)&gt;0.01,ABS(H242)&gt;=50),IF(H242&lt;0,"Loss - check","Gain - check"),"OK"))</f>
        <v>0</v>
      </c>
    </row>
    <row r="243" spans="1:11">
      <c r="A243" s="10"/>
      <c r="B243" s="7"/>
      <c r="C243" s="9"/>
      <c r="D243" s="9"/>
      <c r="E243" s="12">
        <f>IF(OR(A243="",B243=""),"",SUMIFS('Daily Readings'!$H:$H,'Daily Readings'!$A:$A,A243,'Daily Readings'!$D:$D,B243))</f>
        <v>0</v>
      </c>
      <c r="F243" s="12">
        <f>IF(C243="","",C243+N(D243)-N(E243))</f>
        <v>0</v>
      </c>
      <c r="G243" s="9"/>
      <c r="H243" s="12">
        <f>IF(OR(F243="",G243=""),"",G243-F243)</f>
        <v>0</v>
      </c>
      <c r="I243" s="13">
        <f>IF(OR(H243="",N(F243)=0),"",H243/F243)</f>
        <v>0</v>
      </c>
      <c r="J243" s="12">
        <f>IF(H243="","",H243*IFERROR(INDEX(Setup!$B$4:$B$9,MATCH(B243,Setup!$A$4:$A$9,0)),0))</f>
        <v>0</v>
      </c>
      <c r="K243" s="11">
        <f>IF(I243="","",IF(AND(ABS(I243)&gt;0.01,ABS(H243)&gt;=50),IF(H243&lt;0,"Loss - check","Gain - check"),"OK"))</f>
        <v>0</v>
      </c>
    </row>
    <row r="244" spans="1:11">
      <c r="A244" s="10"/>
      <c r="B244" s="7"/>
      <c r="C244" s="9"/>
      <c r="D244" s="9"/>
      <c r="E244" s="12">
        <f>IF(OR(A244="",B244=""),"",SUMIFS('Daily Readings'!$H:$H,'Daily Readings'!$A:$A,A244,'Daily Readings'!$D:$D,B244))</f>
        <v>0</v>
      </c>
      <c r="F244" s="12">
        <f>IF(C244="","",C244+N(D244)-N(E244))</f>
        <v>0</v>
      </c>
      <c r="G244" s="9"/>
      <c r="H244" s="12">
        <f>IF(OR(F244="",G244=""),"",G244-F244)</f>
        <v>0</v>
      </c>
      <c r="I244" s="13">
        <f>IF(OR(H244="",N(F244)=0),"",H244/F244)</f>
        <v>0</v>
      </c>
      <c r="J244" s="12">
        <f>IF(H244="","",H244*IFERROR(INDEX(Setup!$B$4:$B$9,MATCH(B244,Setup!$A$4:$A$9,0)),0))</f>
        <v>0</v>
      </c>
      <c r="K244" s="11">
        <f>IF(I244="","",IF(AND(ABS(I244)&gt;0.01,ABS(H244)&gt;=50),IF(H244&lt;0,"Loss - check","Gain - check"),"OK"))</f>
        <v>0</v>
      </c>
    </row>
    <row r="245" spans="1:11">
      <c r="A245" s="10"/>
      <c r="B245" s="7"/>
      <c r="C245" s="9"/>
      <c r="D245" s="9"/>
      <c r="E245" s="12">
        <f>IF(OR(A245="",B245=""),"",SUMIFS('Daily Readings'!$H:$H,'Daily Readings'!$A:$A,A245,'Daily Readings'!$D:$D,B245))</f>
        <v>0</v>
      </c>
      <c r="F245" s="12">
        <f>IF(C245="","",C245+N(D245)-N(E245))</f>
        <v>0</v>
      </c>
      <c r="G245" s="9"/>
      <c r="H245" s="12">
        <f>IF(OR(F245="",G245=""),"",G245-F245)</f>
        <v>0</v>
      </c>
      <c r="I245" s="13">
        <f>IF(OR(H245="",N(F245)=0),"",H245/F245)</f>
        <v>0</v>
      </c>
      <c r="J245" s="12">
        <f>IF(H245="","",H245*IFERROR(INDEX(Setup!$B$4:$B$9,MATCH(B245,Setup!$A$4:$A$9,0)),0))</f>
        <v>0</v>
      </c>
      <c r="K245" s="11">
        <f>IF(I245="","",IF(AND(ABS(I245)&gt;0.01,ABS(H245)&gt;=50),IF(H245&lt;0,"Loss - check","Gain - check"),"OK"))</f>
        <v>0</v>
      </c>
    </row>
    <row r="246" spans="1:11">
      <c r="A246" s="10"/>
      <c r="B246" s="7"/>
      <c r="C246" s="9"/>
      <c r="D246" s="9"/>
      <c r="E246" s="12">
        <f>IF(OR(A246="",B246=""),"",SUMIFS('Daily Readings'!$H:$H,'Daily Readings'!$A:$A,A246,'Daily Readings'!$D:$D,B246))</f>
        <v>0</v>
      </c>
      <c r="F246" s="12">
        <f>IF(C246="","",C246+N(D246)-N(E246))</f>
        <v>0</v>
      </c>
      <c r="G246" s="9"/>
      <c r="H246" s="12">
        <f>IF(OR(F246="",G246=""),"",G246-F246)</f>
        <v>0</v>
      </c>
      <c r="I246" s="13">
        <f>IF(OR(H246="",N(F246)=0),"",H246/F246)</f>
        <v>0</v>
      </c>
      <c r="J246" s="12">
        <f>IF(H246="","",H246*IFERROR(INDEX(Setup!$B$4:$B$9,MATCH(B246,Setup!$A$4:$A$9,0)),0))</f>
        <v>0</v>
      </c>
      <c r="K246" s="11">
        <f>IF(I246="","",IF(AND(ABS(I246)&gt;0.01,ABS(H246)&gt;=50),IF(H246&lt;0,"Loss - check","Gain - check"),"OK"))</f>
        <v>0</v>
      </c>
    </row>
    <row r="247" spans="1:11">
      <c r="A247" s="10"/>
      <c r="B247" s="7"/>
      <c r="C247" s="9"/>
      <c r="D247" s="9"/>
      <c r="E247" s="12">
        <f>IF(OR(A247="",B247=""),"",SUMIFS('Daily Readings'!$H:$H,'Daily Readings'!$A:$A,A247,'Daily Readings'!$D:$D,B247))</f>
        <v>0</v>
      </c>
      <c r="F247" s="12">
        <f>IF(C247="","",C247+N(D247)-N(E247))</f>
        <v>0</v>
      </c>
      <c r="G247" s="9"/>
      <c r="H247" s="12">
        <f>IF(OR(F247="",G247=""),"",G247-F247)</f>
        <v>0</v>
      </c>
      <c r="I247" s="13">
        <f>IF(OR(H247="",N(F247)=0),"",H247/F247)</f>
        <v>0</v>
      </c>
      <c r="J247" s="12">
        <f>IF(H247="","",H247*IFERROR(INDEX(Setup!$B$4:$B$9,MATCH(B247,Setup!$A$4:$A$9,0)),0))</f>
        <v>0</v>
      </c>
      <c r="K247" s="11">
        <f>IF(I247="","",IF(AND(ABS(I247)&gt;0.01,ABS(H247)&gt;=50),IF(H247&lt;0,"Loss - check","Gain - check"),"OK"))</f>
        <v>0</v>
      </c>
    </row>
    <row r="248" spans="1:11">
      <c r="A248" s="10"/>
      <c r="B248" s="7"/>
      <c r="C248" s="9"/>
      <c r="D248" s="9"/>
      <c r="E248" s="12">
        <f>IF(OR(A248="",B248=""),"",SUMIFS('Daily Readings'!$H:$H,'Daily Readings'!$A:$A,A248,'Daily Readings'!$D:$D,B248))</f>
        <v>0</v>
      </c>
      <c r="F248" s="12">
        <f>IF(C248="","",C248+N(D248)-N(E248))</f>
        <v>0</v>
      </c>
      <c r="G248" s="9"/>
      <c r="H248" s="12">
        <f>IF(OR(F248="",G248=""),"",G248-F248)</f>
        <v>0</v>
      </c>
      <c r="I248" s="13">
        <f>IF(OR(H248="",N(F248)=0),"",H248/F248)</f>
        <v>0</v>
      </c>
      <c r="J248" s="12">
        <f>IF(H248="","",H248*IFERROR(INDEX(Setup!$B$4:$B$9,MATCH(B248,Setup!$A$4:$A$9,0)),0))</f>
        <v>0</v>
      </c>
      <c r="K248" s="11">
        <f>IF(I248="","",IF(AND(ABS(I248)&gt;0.01,ABS(H248)&gt;=50),IF(H248&lt;0,"Loss - check","Gain - check"),"OK"))</f>
        <v>0</v>
      </c>
    </row>
    <row r="249" spans="1:11">
      <c r="A249" s="10"/>
      <c r="B249" s="7"/>
      <c r="C249" s="9"/>
      <c r="D249" s="9"/>
      <c r="E249" s="12">
        <f>IF(OR(A249="",B249=""),"",SUMIFS('Daily Readings'!$H:$H,'Daily Readings'!$A:$A,A249,'Daily Readings'!$D:$D,B249))</f>
        <v>0</v>
      </c>
      <c r="F249" s="12">
        <f>IF(C249="","",C249+N(D249)-N(E249))</f>
        <v>0</v>
      </c>
      <c r="G249" s="9"/>
      <c r="H249" s="12">
        <f>IF(OR(F249="",G249=""),"",G249-F249)</f>
        <v>0</v>
      </c>
      <c r="I249" s="13">
        <f>IF(OR(H249="",N(F249)=0),"",H249/F249)</f>
        <v>0</v>
      </c>
      <c r="J249" s="12">
        <f>IF(H249="","",H249*IFERROR(INDEX(Setup!$B$4:$B$9,MATCH(B249,Setup!$A$4:$A$9,0)),0))</f>
        <v>0</v>
      </c>
      <c r="K249" s="11">
        <f>IF(I249="","",IF(AND(ABS(I249)&gt;0.01,ABS(H249)&gt;=50),IF(H249&lt;0,"Loss - check","Gain - check"),"OK"))</f>
        <v>0</v>
      </c>
    </row>
    <row r="250" spans="1:11">
      <c r="A250" s="10"/>
      <c r="B250" s="7"/>
      <c r="C250" s="9"/>
      <c r="D250" s="9"/>
      <c r="E250" s="12">
        <f>IF(OR(A250="",B250=""),"",SUMIFS('Daily Readings'!$H:$H,'Daily Readings'!$A:$A,A250,'Daily Readings'!$D:$D,B250))</f>
        <v>0</v>
      </c>
      <c r="F250" s="12">
        <f>IF(C250="","",C250+N(D250)-N(E250))</f>
        <v>0</v>
      </c>
      <c r="G250" s="9"/>
      <c r="H250" s="12">
        <f>IF(OR(F250="",G250=""),"",G250-F250)</f>
        <v>0</v>
      </c>
      <c r="I250" s="13">
        <f>IF(OR(H250="",N(F250)=0),"",H250/F250)</f>
        <v>0</v>
      </c>
      <c r="J250" s="12">
        <f>IF(H250="","",H250*IFERROR(INDEX(Setup!$B$4:$B$9,MATCH(B250,Setup!$A$4:$A$9,0)),0))</f>
        <v>0</v>
      </c>
      <c r="K250" s="11">
        <f>IF(I250="","",IF(AND(ABS(I250)&gt;0.01,ABS(H250)&gt;=50),IF(H250&lt;0,"Loss - check","Gain - check"),"OK"))</f>
        <v>0</v>
      </c>
    </row>
    <row r="251" spans="1:11">
      <c r="A251" s="10"/>
      <c r="B251" s="7"/>
      <c r="C251" s="9"/>
      <c r="D251" s="9"/>
      <c r="E251" s="12">
        <f>IF(OR(A251="",B251=""),"",SUMIFS('Daily Readings'!$H:$H,'Daily Readings'!$A:$A,A251,'Daily Readings'!$D:$D,B251))</f>
        <v>0</v>
      </c>
      <c r="F251" s="12">
        <f>IF(C251="","",C251+N(D251)-N(E251))</f>
        <v>0</v>
      </c>
      <c r="G251" s="9"/>
      <c r="H251" s="12">
        <f>IF(OR(F251="",G251=""),"",G251-F251)</f>
        <v>0</v>
      </c>
      <c r="I251" s="13">
        <f>IF(OR(H251="",N(F251)=0),"",H251/F251)</f>
        <v>0</v>
      </c>
      <c r="J251" s="12">
        <f>IF(H251="","",H251*IFERROR(INDEX(Setup!$B$4:$B$9,MATCH(B251,Setup!$A$4:$A$9,0)),0))</f>
        <v>0</v>
      </c>
      <c r="K251" s="11">
        <f>IF(I251="","",IF(AND(ABS(I251)&gt;0.01,ABS(H251)&gt;=50),IF(H251&lt;0,"Loss - check","Gain - check"),"OK"))</f>
        <v>0</v>
      </c>
    </row>
    <row r="252" spans="1:11">
      <c r="A252" s="10"/>
      <c r="B252" s="7"/>
      <c r="C252" s="9"/>
      <c r="D252" s="9"/>
      <c r="E252" s="12">
        <f>IF(OR(A252="",B252=""),"",SUMIFS('Daily Readings'!$H:$H,'Daily Readings'!$A:$A,A252,'Daily Readings'!$D:$D,B252))</f>
        <v>0</v>
      </c>
      <c r="F252" s="12">
        <f>IF(C252="","",C252+N(D252)-N(E252))</f>
        <v>0</v>
      </c>
      <c r="G252" s="9"/>
      <c r="H252" s="12">
        <f>IF(OR(F252="",G252=""),"",G252-F252)</f>
        <v>0</v>
      </c>
      <c r="I252" s="13">
        <f>IF(OR(H252="",N(F252)=0),"",H252/F252)</f>
        <v>0</v>
      </c>
      <c r="J252" s="12">
        <f>IF(H252="","",H252*IFERROR(INDEX(Setup!$B$4:$B$9,MATCH(B252,Setup!$A$4:$A$9,0)),0))</f>
        <v>0</v>
      </c>
      <c r="K252" s="11">
        <f>IF(I252="","",IF(AND(ABS(I252)&gt;0.01,ABS(H252)&gt;=50),IF(H252&lt;0,"Loss - check","Gain - check"),"OK"))</f>
        <v>0</v>
      </c>
    </row>
    <row r="253" spans="1:11">
      <c r="A253" s="10"/>
      <c r="B253" s="7"/>
      <c r="C253" s="9"/>
      <c r="D253" s="9"/>
      <c r="E253" s="12">
        <f>IF(OR(A253="",B253=""),"",SUMIFS('Daily Readings'!$H:$H,'Daily Readings'!$A:$A,A253,'Daily Readings'!$D:$D,B253))</f>
        <v>0</v>
      </c>
      <c r="F253" s="12">
        <f>IF(C253="","",C253+N(D253)-N(E253))</f>
        <v>0</v>
      </c>
      <c r="G253" s="9"/>
      <c r="H253" s="12">
        <f>IF(OR(F253="",G253=""),"",G253-F253)</f>
        <v>0</v>
      </c>
      <c r="I253" s="13">
        <f>IF(OR(H253="",N(F253)=0),"",H253/F253)</f>
        <v>0</v>
      </c>
      <c r="J253" s="12">
        <f>IF(H253="","",H253*IFERROR(INDEX(Setup!$B$4:$B$9,MATCH(B253,Setup!$A$4:$A$9,0)),0))</f>
        <v>0</v>
      </c>
      <c r="K253" s="11">
        <f>IF(I253="","",IF(AND(ABS(I253)&gt;0.01,ABS(H253)&gt;=50),IF(H253&lt;0,"Loss - check","Gain - check"),"OK"))</f>
        <v>0</v>
      </c>
    </row>
    <row r="254" spans="1:11">
      <c r="A254" s="10"/>
      <c r="B254" s="7"/>
      <c r="C254" s="9"/>
      <c r="D254" s="9"/>
      <c r="E254" s="12">
        <f>IF(OR(A254="",B254=""),"",SUMIFS('Daily Readings'!$H:$H,'Daily Readings'!$A:$A,A254,'Daily Readings'!$D:$D,B254))</f>
        <v>0</v>
      </c>
      <c r="F254" s="12">
        <f>IF(C254="","",C254+N(D254)-N(E254))</f>
        <v>0</v>
      </c>
      <c r="G254" s="9"/>
      <c r="H254" s="12">
        <f>IF(OR(F254="",G254=""),"",G254-F254)</f>
        <v>0</v>
      </c>
      <c r="I254" s="13">
        <f>IF(OR(H254="",N(F254)=0),"",H254/F254)</f>
        <v>0</v>
      </c>
      <c r="J254" s="12">
        <f>IF(H254="","",H254*IFERROR(INDEX(Setup!$B$4:$B$9,MATCH(B254,Setup!$A$4:$A$9,0)),0))</f>
        <v>0</v>
      </c>
      <c r="K254" s="11">
        <f>IF(I254="","",IF(AND(ABS(I254)&gt;0.01,ABS(H254)&gt;=50),IF(H254&lt;0,"Loss - check","Gain - check"),"OK"))</f>
        <v>0</v>
      </c>
    </row>
    <row r="255" spans="1:11">
      <c r="A255" s="10"/>
      <c r="B255" s="7"/>
      <c r="C255" s="9"/>
      <c r="D255" s="9"/>
      <c r="E255" s="12">
        <f>IF(OR(A255="",B255=""),"",SUMIFS('Daily Readings'!$H:$H,'Daily Readings'!$A:$A,A255,'Daily Readings'!$D:$D,B255))</f>
        <v>0</v>
      </c>
      <c r="F255" s="12">
        <f>IF(C255="","",C255+N(D255)-N(E255))</f>
        <v>0</v>
      </c>
      <c r="G255" s="9"/>
      <c r="H255" s="12">
        <f>IF(OR(F255="",G255=""),"",G255-F255)</f>
        <v>0</v>
      </c>
      <c r="I255" s="13">
        <f>IF(OR(H255="",N(F255)=0),"",H255/F255)</f>
        <v>0</v>
      </c>
      <c r="J255" s="12">
        <f>IF(H255="","",H255*IFERROR(INDEX(Setup!$B$4:$B$9,MATCH(B255,Setup!$A$4:$A$9,0)),0))</f>
        <v>0</v>
      </c>
      <c r="K255" s="11">
        <f>IF(I255="","",IF(AND(ABS(I255)&gt;0.01,ABS(H255)&gt;=50),IF(H255&lt;0,"Loss - check","Gain - check"),"OK"))</f>
        <v>0</v>
      </c>
    </row>
    <row r="256" spans="1:11">
      <c r="A256" s="10"/>
      <c r="B256" s="7"/>
      <c r="C256" s="9"/>
      <c r="D256" s="9"/>
      <c r="E256" s="12">
        <f>IF(OR(A256="",B256=""),"",SUMIFS('Daily Readings'!$H:$H,'Daily Readings'!$A:$A,A256,'Daily Readings'!$D:$D,B256))</f>
        <v>0</v>
      </c>
      <c r="F256" s="12">
        <f>IF(C256="","",C256+N(D256)-N(E256))</f>
        <v>0</v>
      </c>
      <c r="G256" s="9"/>
      <c r="H256" s="12">
        <f>IF(OR(F256="",G256=""),"",G256-F256)</f>
        <v>0</v>
      </c>
      <c r="I256" s="13">
        <f>IF(OR(H256="",N(F256)=0),"",H256/F256)</f>
        <v>0</v>
      </c>
      <c r="J256" s="12">
        <f>IF(H256="","",H256*IFERROR(INDEX(Setup!$B$4:$B$9,MATCH(B256,Setup!$A$4:$A$9,0)),0))</f>
        <v>0</v>
      </c>
      <c r="K256" s="11">
        <f>IF(I256="","",IF(AND(ABS(I256)&gt;0.01,ABS(H256)&gt;=50),IF(H256&lt;0,"Loss - check","Gain - check"),"OK"))</f>
        <v>0</v>
      </c>
    </row>
    <row r="257" spans="1:11">
      <c r="A257" s="10"/>
      <c r="B257" s="7"/>
      <c r="C257" s="9"/>
      <c r="D257" s="9"/>
      <c r="E257" s="12">
        <f>IF(OR(A257="",B257=""),"",SUMIFS('Daily Readings'!$H:$H,'Daily Readings'!$A:$A,A257,'Daily Readings'!$D:$D,B257))</f>
        <v>0</v>
      </c>
      <c r="F257" s="12">
        <f>IF(C257="","",C257+N(D257)-N(E257))</f>
        <v>0</v>
      </c>
      <c r="G257" s="9"/>
      <c r="H257" s="12">
        <f>IF(OR(F257="",G257=""),"",G257-F257)</f>
        <v>0</v>
      </c>
      <c r="I257" s="13">
        <f>IF(OR(H257="",N(F257)=0),"",H257/F257)</f>
        <v>0</v>
      </c>
      <c r="J257" s="12">
        <f>IF(H257="","",H257*IFERROR(INDEX(Setup!$B$4:$B$9,MATCH(B257,Setup!$A$4:$A$9,0)),0))</f>
        <v>0</v>
      </c>
      <c r="K257" s="11">
        <f>IF(I257="","",IF(AND(ABS(I257)&gt;0.01,ABS(H257)&gt;=50),IF(H257&lt;0,"Loss - check","Gain - check"),"OK"))</f>
        <v>0</v>
      </c>
    </row>
    <row r="258" spans="1:11">
      <c r="A258" s="10"/>
      <c r="B258" s="7"/>
      <c r="C258" s="9"/>
      <c r="D258" s="9"/>
      <c r="E258" s="12">
        <f>IF(OR(A258="",B258=""),"",SUMIFS('Daily Readings'!$H:$H,'Daily Readings'!$A:$A,A258,'Daily Readings'!$D:$D,B258))</f>
        <v>0</v>
      </c>
      <c r="F258" s="12">
        <f>IF(C258="","",C258+N(D258)-N(E258))</f>
        <v>0</v>
      </c>
      <c r="G258" s="9"/>
      <c r="H258" s="12">
        <f>IF(OR(F258="",G258=""),"",G258-F258)</f>
        <v>0</v>
      </c>
      <c r="I258" s="13">
        <f>IF(OR(H258="",N(F258)=0),"",H258/F258)</f>
        <v>0</v>
      </c>
      <c r="J258" s="12">
        <f>IF(H258="","",H258*IFERROR(INDEX(Setup!$B$4:$B$9,MATCH(B258,Setup!$A$4:$A$9,0)),0))</f>
        <v>0</v>
      </c>
      <c r="K258" s="11">
        <f>IF(I258="","",IF(AND(ABS(I258)&gt;0.01,ABS(H258)&gt;=50),IF(H258&lt;0,"Loss - check","Gain - check"),"OK"))</f>
        <v>0</v>
      </c>
    </row>
    <row r="259" spans="1:11">
      <c r="A259" s="10"/>
      <c r="B259" s="7"/>
      <c r="C259" s="9"/>
      <c r="D259" s="9"/>
      <c r="E259" s="12">
        <f>IF(OR(A259="",B259=""),"",SUMIFS('Daily Readings'!$H:$H,'Daily Readings'!$A:$A,A259,'Daily Readings'!$D:$D,B259))</f>
        <v>0</v>
      </c>
      <c r="F259" s="12">
        <f>IF(C259="","",C259+N(D259)-N(E259))</f>
        <v>0</v>
      </c>
      <c r="G259" s="9"/>
      <c r="H259" s="12">
        <f>IF(OR(F259="",G259=""),"",G259-F259)</f>
        <v>0</v>
      </c>
      <c r="I259" s="13">
        <f>IF(OR(H259="",N(F259)=0),"",H259/F259)</f>
        <v>0</v>
      </c>
      <c r="J259" s="12">
        <f>IF(H259="","",H259*IFERROR(INDEX(Setup!$B$4:$B$9,MATCH(B259,Setup!$A$4:$A$9,0)),0))</f>
        <v>0</v>
      </c>
      <c r="K259" s="11">
        <f>IF(I259="","",IF(AND(ABS(I259)&gt;0.01,ABS(H259)&gt;=50),IF(H259&lt;0,"Loss - check","Gain - check"),"OK"))</f>
        <v>0</v>
      </c>
    </row>
    <row r="260" spans="1:11">
      <c r="A260" s="10"/>
      <c r="B260" s="7"/>
      <c r="C260" s="9"/>
      <c r="D260" s="9"/>
      <c r="E260" s="12">
        <f>IF(OR(A260="",B260=""),"",SUMIFS('Daily Readings'!$H:$H,'Daily Readings'!$A:$A,A260,'Daily Readings'!$D:$D,B260))</f>
        <v>0</v>
      </c>
      <c r="F260" s="12">
        <f>IF(C260="","",C260+N(D260)-N(E260))</f>
        <v>0</v>
      </c>
      <c r="G260" s="9"/>
      <c r="H260" s="12">
        <f>IF(OR(F260="",G260=""),"",G260-F260)</f>
        <v>0</v>
      </c>
      <c r="I260" s="13">
        <f>IF(OR(H260="",N(F260)=0),"",H260/F260)</f>
        <v>0</v>
      </c>
      <c r="J260" s="12">
        <f>IF(H260="","",H260*IFERROR(INDEX(Setup!$B$4:$B$9,MATCH(B260,Setup!$A$4:$A$9,0)),0))</f>
        <v>0</v>
      </c>
      <c r="K260" s="11">
        <f>IF(I260="","",IF(AND(ABS(I260)&gt;0.01,ABS(H260)&gt;=50),IF(H260&lt;0,"Loss - check","Gain - check"),"OK"))</f>
        <v>0</v>
      </c>
    </row>
    <row r="261" spans="1:11">
      <c r="A261" s="10"/>
      <c r="B261" s="7"/>
      <c r="C261" s="9"/>
      <c r="D261" s="9"/>
      <c r="E261" s="12">
        <f>IF(OR(A261="",B261=""),"",SUMIFS('Daily Readings'!$H:$H,'Daily Readings'!$A:$A,A261,'Daily Readings'!$D:$D,B261))</f>
        <v>0</v>
      </c>
      <c r="F261" s="12">
        <f>IF(C261="","",C261+N(D261)-N(E261))</f>
        <v>0</v>
      </c>
      <c r="G261" s="9"/>
      <c r="H261" s="12">
        <f>IF(OR(F261="",G261=""),"",G261-F261)</f>
        <v>0</v>
      </c>
      <c r="I261" s="13">
        <f>IF(OR(H261="",N(F261)=0),"",H261/F261)</f>
        <v>0</v>
      </c>
      <c r="J261" s="12">
        <f>IF(H261="","",H261*IFERROR(INDEX(Setup!$B$4:$B$9,MATCH(B261,Setup!$A$4:$A$9,0)),0))</f>
        <v>0</v>
      </c>
      <c r="K261" s="11">
        <f>IF(I261="","",IF(AND(ABS(I261)&gt;0.01,ABS(H261)&gt;=50),IF(H261&lt;0,"Loss - check","Gain - check"),"OK"))</f>
        <v>0</v>
      </c>
    </row>
    <row r="262" spans="1:11">
      <c r="A262" s="10"/>
      <c r="B262" s="7"/>
      <c r="C262" s="9"/>
      <c r="D262" s="9"/>
      <c r="E262" s="12">
        <f>IF(OR(A262="",B262=""),"",SUMIFS('Daily Readings'!$H:$H,'Daily Readings'!$A:$A,A262,'Daily Readings'!$D:$D,B262))</f>
        <v>0</v>
      </c>
      <c r="F262" s="12">
        <f>IF(C262="","",C262+N(D262)-N(E262))</f>
        <v>0</v>
      </c>
      <c r="G262" s="9"/>
      <c r="H262" s="12">
        <f>IF(OR(F262="",G262=""),"",G262-F262)</f>
        <v>0</v>
      </c>
      <c r="I262" s="13">
        <f>IF(OR(H262="",N(F262)=0),"",H262/F262)</f>
        <v>0</v>
      </c>
      <c r="J262" s="12">
        <f>IF(H262="","",H262*IFERROR(INDEX(Setup!$B$4:$B$9,MATCH(B262,Setup!$A$4:$A$9,0)),0))</f>
        <v>0</v>
      </c>
      <c r="K262" s="11">
        <f>IF(I262="","",IF(AND(ABS(I262)&gt;0.01,ABS(H262)&gt;=50),IF(H262&lt;0,"Loss - check","Gain - check"),"OK"))</f>
        <v>0</v>
      </c>
    </row>
    <row r="263" spans="1:11">
      <c r="A263" s="10"/>
      <c r="B263" s="7"/>
      <c r="C263" s="9"/>
      <c r="D263" s="9"/>
      <c r="E263" s="12">
        <f>IF(OR(A263="",B263=""),"",SUMIFS('Daily Readings'!$H:$H,'Daily Readings'!$A:$A,A263,'Daily Readings'!$D:$D,B263))</f>
        <v>0</v>
      </c>
      <c r="F263" s="12">
        <f>IF(C263="","",C263+N(D263)-N(E263))</f>
        <v>0</v>
      </c>
      <c r="G263" s="9"/>
      <c r="H263" s="12">
        <f>IF(OR(F263="",G263=""),"",G263-F263)</f>
        <v>0</v>
      </c>
      <c r="I263" s="13">
        <f>IF(OR(H263="",N(F263)=0),"",H263/F263)</f>
        <v>0</v>
      </c>
      <c r="J263" s="12">
        <f>IF(H263="","",H263*IFERROR(INDEX(Setup!$B$4:$B$9,MATCH(B263,Setup!$A$4:$A$9,0)),0))</f>
        <v>0</v>
      </c>
      <c r="K263" s="11">
        <f>IF(I263="","",IF(AND(ABS(I263)&gt;0.01,ABS(H263)&gt;=50),IF(H263&lt;0,"Loss - check","Gain - check"),"OK"))</f>
        <v>0</v>
      </c>
    </row>
    <row r="264" spans="1:11">
      <c r="A264" s="10"/>
      <c r="B264" s="7"/>
      <c r="C264" s="9"/>
      <c r="D264" s="9"/>
      <c r="E264" s="12">
        <f>IF(OR(A264="",B264=""),"",SUMIFS('Daily Readings'!$H:$H,'Daily Readings'!$A:$A,A264,'Daily Readings'!$D:$D,B264))</f>
        <v>0</v>
      </c>
      <c r="F264" s="12">
        <f>IF(C264="","",C264+N(D264)-N(E264))</f>
        <v>0</v>
      </c>
      <c r="G264" s="9"/>
      <c r="H264" s="12">
        <f>IF(OR(F264="",G264=""),"",G264-F264)</f>
        <v>0</v>
      </c>
      <c r="I264" s="13">
        <f>IF(OR(H264="",N(F264)=0),"",H264/F264)</f>
        <v>0</v>
      </c>
      <c r="J264" s="12">
        <f>IF(H264="","",H264*IFERROR(INDEX(Setup!$B$4:$B$9,MATCH(B264,Setup!$A$4:$A$9,0)),0))</f>
        <v>0</v>
      </c>
      <c r="K264" s="11">
        <f>IF(I264="","",IF(AND(ABS(I264)&gt;0.01,ABS(H264)&gt;=50),IF(H264&lt;0,"Loss - check","Gain - check"),"OK"))</f>
        <v>0</v>
      </c>
    </row>
    <row r="265" spans="1:11">
      <c r="A265" s="10"/>
      <c r="B265" s="7"/>
      <c r="C265" s="9"/>
      <c r="D265" s="9"/>
      <c r="E265" s="12">
        <f>IF(OR(A265="",B265=""),"",SUMIFS('Daily Readings'!$H:$H,'Daily Readings'!$A:$A,A265,'Daily Readings'!$D:$D,B265))</f>
        <v>0</v>
      </c>
      <c r="F265" s="12">
        <f>IF(C265="","",C265+N(D265)-N(E265))</f>
        <v>0</v>
      </c>
      <c r="G265" s="9"/>
      <c r="H265" s="12">
        <f>IF(OR(F265="",G265=""),"",G265-F265)</f>
        <v>0</v>
      </c>
      <c r="I265" s="13">
        <f>IF(OR(H265="",N(F265)=0),"",H265/F265)</f>
        <v>0</v>
      </c>
      <c r="J265" s="12">
        <f>IF(H265="","",H265*IFERROR(INDEX(Setup!$B$4:$B$9,MATCH(B265,Setup!$A$4:$A$9,0)),0))</f>
        <v>0</v>
      </c>
      <c r="K265" s="11">
        <f>IF(I265="","",IF(AND(ABS(I265)&gt;0.01,ABS(H265)&gt;=50),IF(H265&lt;0,"Loss - check","Gain - check"),"OK"))</f>
        <v>0</v>
      </c>
    </row>
    <row r="266" spans="1:11">
      <c r="A266" s="10"/>
      <c r="B266" s="7"/>
      <c r="C266" s="9"/>
      <c r="D266" s="9"/>
      <c r="E266" s="12">
        <f>IF(OR(A266="",B266=""),"",SUMIFS('Daily Readings'!$H:$H,'Daily Readings'!$A:$A,A266,'Daily Readings'!$D:$D,B266))</f>
        <v>0</v>
      </c>
      <c r="F266" s="12">
        <f>IF(C266="","",C266+N(D266)-N(E266))</f>
        <v>0</v>
      </c>
      <c r="G266" s="9"/>
      <c r="H266" s="12">
        <f>IF(OR(F266="",G266=""),"",G266-F266)</f>
        <v>0</v>
      </c>
      <c r="I266" s="13">
        <f>IF(OR(H266="",N(F266)=0),"",H266/F266)</f>
        <v>0</v>
      </c>
      <c r="J266" s="12">
        <f>IF(H266="","",H266*IFERROR(INDEX(Setup!$B$4:$B$9,MATCH(B266,Setup!$A$4:$A$9,0)),0))</f>
        <v>0</v>
      </c>
      <c r="K266" s="11">
        <f>IF(I266="","",IF(AND(ABS(I266)&gt;0.01,ABS(H266)&gt;=50),IF(H266&lt;0,"Loss - check","Gain - check"),"OK"))</f>
        <v>0</v>
      </c>
    </row>
    <row r="267" spans="1:11">
      <c r="A267" s="10"/>
      <c r="B267" s="7"/>
      <c r="C267" s="9"/>
      <c r="D267" s="9"/>
      <c r="E267" s="12">
        <f>IF(OR(A267="",B267=""),"",SUMIFS('Daily Readings'!$H:$H,'Daily Readings'!$A:$A,A267,'Daily Readings'!$D:$D,B267))</f>
        <v>0</v>
      </c>
      <c r="F267" s="12">
        <f>IF(C267="","",C267+N(D267)-N(E267))</f>
        <v>0</v>
      </c>
      <c r="G267" s="9"/>
      <c r="H267" s="12">
        <f>IF(OR(F267="",G267=""),"",G267-F267)</f>
        <v>0</v>
      </c>
      <c r="I267" s="13">
        <f>IF(OR(H267="",N(F267)=0),"",H267/F267)</f>
        <v>0</v>
      </c>
      <c r="J267" s="12">
        <f>IF(H267="","",H267*IFERROR(INDEX(Setup!$B$4:$B$9,MATCH(B267,Setup!$A$4:$A$9,0)),0))</f>
        <v>0</v>
      </c>
      <c r="K267" s="11">
        <f>IF(I267="","",IF(AND(ABS(I267)&gt;0.01,ABS(H267)&gt;=50),IF(H267&lt;0,"Loss - check","Gain - check"),"OK"))</f>
        <v>0</v>
      </c>
    </row>
    <row r="268" spans="1:11">
      <c r="A268" s="10"/>
      <c r="B268" s="7"/>
      <c r="C268" s="9"/>
      <c r="D268" s="9"/>
      <c r="E268" s="12">
        <f>IF(OR(A268="",B268=""),"",SUMIFS('Daily Readings'!$H:$H,'Daily Readings'!$A:$A,A268,'Daily Readings'!$D:$D,B268))</f>
        <v>0</v>
      </c>
      <c r="F268" s="12">
        <f>IF(C268="","",C268+N(D268)-N(E268))</f>
        <v>0</v>
      </c>
      <c r="G268" s="9"/>
      <c r="H268" s="12">
        <f>IF(OR(F268="",G268=""),"",G268-F268)</f>
        <v>0</v>
      </c>
      <c r="I268" s="13">
        <f>IF(OR(H268="",N(F268)=0),"",H268/F268)</f>
        <v>0</v>
      </c>
      <c r="J268" s="12">
        <f>IF(H268="","",H268*IFERROR(INDEX(Setup!$B$4:$B$9,MATCH(B268,Setup!$A$4:$A$9,0)),0))</f>
        <v>0</v>
      </c>
      <c r="K268" s="11">
        <f>IF(I268="","",IF(AND(ABS(I268)&gt;0.01,ABS(H268)&gt;=50),IF(H268&lt;0,"Loss - check","Gain - check"),"OK"))</f>
        <v>0</v>
      </c>
    </row>
    <row r="269" spans="1:11">
      <c r="A269" s="10"/>
      <c r="B269" s="7"/>
      <c r="C269" s="9"/>
      <c r="D269" s="9"/>
      <c r="E269" s="12">
        <f>IF(OR(A269="",B269=""),"",SUMIFS('Daily Readings'!$H:$H,'Daily Readings'!$A:$A,A269,'Daily Readings'!$D:$D,B269))</f>
        <v>0</v>
      </c>
      <c r="F269" s="12">
        <f>IF(C269="","",C269+N(D269)-N(E269))</f>
        <v>0</v>
      </c>
      <c r="G269" s="9"/>
      <c r="H269" s="12">
        <f>IF(OR(F269="",G269=""),"",G269-F269)</f>
        <v>0</v>
      </c>
      <c r="I269" s="13">
        <f>IF(OR(H269="",N(F269)=0),"",H269/F269)</f>
        <v>0</v>
      </c>
      <c r="J269" s="12">
        <f>IF(H269="","",H269*IFERROR(INDEX(Setup!$B$4:$B$9,MATCH(B269,Setup!$A$4:$A$9,0)),0))</f>
        <v>0</v>
      </c>
      <c r="K269" s="11">
        <f>IF(I269="","",IF(AND(ABS(I269)&gt;0.01,ABS(H269)&gt;=50),IF(H269&lt;0,"Loss - check","Gain - check"),"OK"))</f>
        <v>0</v>
      </c>
    </row>
    <row r="270" spans="1:11">
      <c r="A270" s="10"/>
      <c r="B270" s="7"/>
      <c r="C270" s="9"/>
      <c r="D270" s="9"/>
      <c r="E270" s="12">
        <f>IF(OR(A270="",B270=""),"",SUMIFS('Daily Readings'!$H:$H,'Daily Readings'!$A:$A,A270,'Daily Readings'!$D:$D,B270))</f>
        <v>0</v>
      </c>
      <c r="F270" s="12">
        <f>IF(C270="","",C270+N(D270)-N(E270))</f>
        <v>0</v>
      </c>
      <c r="G270" s="9"/>
      <c r="H270" s="12">
        <f>IF(OR(F270="",G270=""),"",G270-F270)</f>
        <v>0</v>
      </c>
      <c r="I270" s="13">
        <f>IF(OR(H270="",N(F270)=0),"",H270/F270)</f>
        <v>0</v>
      </c>
      <c r="J270" s="12">
        <f>IF(H270="","",H270*IFERROR(INDEX(Setup!$B$4:$B$9,MATCH(B270,Setup!$A$4:$A$9,0)),0))</f>
        <v>0</v>
      </c>
      <c r="K270" s="11">
        <f>IF(I270="","",IF(AND(ABS(I270)&gt;0.01,ABS(H270)&gt;=50),IF(H270&lt;0,"Loss - check","Gain - check"),"OK"))</f>
        <v>0</v>
      </c>
    </row>
    <row r="271" spans="1:11">
      <c r="A271" s="10"/>
      <c r="B271" s="7"/>
      <c r="C271" s="9"/>
      <c r="D271" s="9"/>
      <c r="E271" s="12">
        <f>IF(OR(A271="",B271=""),"",SUMIFS('Daily Readings'!$H:$H,'Daily Readings'!$A:$A,A271,'Daily Readings'!$D:$D,B271))</f>
        <v>0</v>
      </c>
      <c r="F271" s="12">
        <f>IF(C271="","",C271+N(D271)-N(E271))</f>
        <v>0</v>
      </c>
      <c r="G271" s="9"/>
      <c r="H271" s="12">
        <f>IF(OR(F271="",G271=""),"",G271-F271)</f>
        <v>0</v>
      </c>
      <c r="I271" s="13">
        <f>IF(OR(H271="",N(F271)=0),"",H271/F271)</f>
        <v>0</v>
      </c>
      <c r="J271" s="12">
        <f>IF(H271="","",H271*IFERROR(INDEX(Setup!$B$4:$B$9,MATCH(B271,Setup!$A$4:$A$9,0)),0))</f>
        <v>0</v>
      </c>
      <c r="K271" s="11">
        <f>IF(I271="","",IF(AND(ABS(I271)&gt;0.01,ABS(H271)&gt;=50),IF(H271&lt;0,"Loss - check","Gain - check"),"OK"))</f>
        <v>0</v>
      </c>
    </row>
    <row r="272" spans="1:11">
      <c r="A272" s="10"/>
      <c r="B272" s="7"/>
      <c r="C272" s="9"/>
      <c r="D272" s="9"/>
      <c r="E272" s="12">
        <f>IF(OR(A272="",B272=""),"",SUMIFS('Daily Readings'!$H:$H,'Daily Readings'!$A:$A,A272,'Daily Readings'!$D:$D,B272))</f>
        <v>0</v>
      </c>
      <c r="F272" s="12">
        <f>IF(C272="","",C272+N(D272)-N(E272))</f>
        <v>0</v>
      </c>
      <c r="G272" s="9"/>
      <c r="H272" s="12">
        <f>IF(OR(F272="",G272=""),"",G272-F272)</f>
        <v>0</v>
      </c>
      <c r="I272" s="13">
        <f>IF(OR(H272="",N(F272)=0),"",H272/F272)</f>
        <v>0</v>
      </c>
      <c r="J272" s="12">
        <f>IF(H272="","",H272*IFERROR(INDEX(Setup!$B$4:$B$9,MATCH(B272,Setup!$A$4:$A$9,0)),0))</f>
        <v>0</v>
      </c>
      <c r="K272" s="11">
        <f>IF(I272="","",IF(AND(ABS(I272)&gt;0.01,ABS(H272)&gt;=50),IF(H272&lt;0,"Loss - check","Gain - check"),"OK"))</f>
        <v>0</v>
      </c>
    </row>
    <row r="273" spans="1:11">
      <c r="A273" s="10"/>
      <c r="B273" s="7"/>
      <c r="C273" s="9"/>
      <c r="D273" s="9"/>
      <c r="E273" s="12">
        <f>IF(OR(A273="",B273=""),"",SUMIFS('Daily Readings'!$H:$H,'Daily Readings'!$A:$A,A273,'Daily Readings'!$D:$D,B273))</f>
        <v>0</v>
      </c>
      <c r="F273" s="12">
        <f>IF(C273="","",C273+N(D273)-N(E273))</f>
        <v>0</v>
      </c>
      <c r="G273" s="9"/>
      <c r="H273" s="12">
        <f>IF(OR(F273="",G273=""),"",G273-F273)</f>
        <v>0</v>
      </c>
      <c r="I273" s="13">
        <f>IF(OR(H273="",N(F273)=0),"",H273/F273)</f>
        <v>0</v>
      </c>
      <c r="J273" s="12">
        <f>IF(H273="","",H273*IFERROR(INDEX(Setup!$B$4:$B$9,MATCH(B273,Setup!$A$4:$A$9,0)),0))</f>
        <v>0</v>
      </c>
      <c r="K273" s="11">
        <f>IF(I273="","",IF(AND(ABS(I273)&gt;0.01,ABS(H273)&gt;=50),IF(H273&lt;0,"Loss - check","Gain - check"),"OK"))</f>
        <v>0</v>
      </c>
    </row>
    <row r="274" spans="1:11">
      <c r="A274" s="10"/>
      <c r="B274" s="7"/>
      <c r="C274" s="9"/>
      <c r="D274" s="9"/>
      <c r="E274" s="12">
        <f>IF(OR(A274="",B274=""),"",SUMIFS('Daily Readings'!$H:$H,'Daily Readings'!$A:$A,A274,'Daily Readings'!$D:$D,B274))</f>
        <v>0</v>
      </c>
      <c r="F274" s="12">
        <f>IF(C274="","",C274+N(D274)-N(E274))</f>
        <v>0</v>
      </c>
      <c r="G274" s="9"/>
      <c r="H274" s="12">
        <f>IF(OR(F274="",G274=""),"",G274-F274)</f>
        <v>0</v>
      </c>
      <c r="I274" s="13">
        <f>IF(OR(H274="",N(F274)=0),"",H274/F274)</f>
        <v>0</v>
      </c>
      <c r="J274" s="12">
        <f>IF(H274="","",H274*IFERROR(INDEX(Setup!$B$4:$B$9,MATCH(B274,Setup!$A$4:$A$9,0)),0))</f>
        <v>0</v>
      </c>
      <c r="K274" s="11">
        <f>IF(I274="","",IF(AND(ABS(I274)&gt;0.01,ABS(H274)&gt;=50),IF(H274&lt;0,"Loss - check","Gain - check"),"OK"))</f>
        <v>0</v>
      </c>
    </row>
    <row r="275" spans="1:11">
      <c r="A275" s="10"/>
      <c r="B275" s="7"/>
      <c r="C275" s="9"/>
      <c r="D275" s="9"/>
      <c r="E275" s="12">
        <f>IF(OR(A275="",B275=""),"",SUMIFS('Daily Readings'!$H:$H,'Daily Readings'!$A:$A,A275,'Daily Readings'!$D:$D,B275))</f>
        <v>0</v>
      </c>
      <c r="F275" s="12">
        <f>IF(C275="","",C275+N(D275)-N(E275))</f>
        <v>0</v>
      </c>
      <c r="G275" s="9"/>
      <c r="H275" s="12">
        <f>IF(OR(F275="",G275=""),"",G275-F275)</f>
        <v>0</v>
      </c>
      <c r="I275" s="13">
        <f>IF(OR(H275="",N(F275)=0),"",H275/F275)</f>
        <v>0</v>
      </c>
      <c r="J275" s="12">
        <f>IF(H275="","",H275*IFERROR(INDEX(Setup!$B$4:$B$9,MATCH(B275,Setup!$A$4:$A$9,0)),0))</f>
        <v>0</v>
      </c>
      <c r="K275" s="11">
        <f>IF(I275="","",IF(AND(ABS(I275)&gt;0.01,ABS(H275)&gt;=50),IF(H275&lt;0,"Loss - check","Gain - check"),"OK"))</f>
        <v>0</v>
      </c>
    </row>
    <row r="276" spans="1:11">
      <c r="A276" s="10"/>
      <c r="B276" s="7"/>
      <c r="C276" s="9"/>
      <c r="D276" s="9"/>
      <c r="E276" s="12">
        <f>IF(OR(A276="",B276=""),"",SUMIFS('Daily Readings'!$H:$H,'Daily Readings'!$A:$A,A276,'Daily Readings'!$D:$D,B276))</f>
        <v>0</v>
      </c>
      <c r="F276" s="12">
        <f>IF(C276="","",C276+N(D276)-N(E276))</f>
        <v>0</v>
      </c>
      <c r="G276" s="9"/>
      <c r="H276" s="12">
        <f>IF(OR(F276="",G276=""),"",G276-F276)</f>
        <v>0</v>
      </c>
      <c r="I276" s="13">
        <f>IF(OR(H276="",N(F276)=0),"",H276/F276)</f>
        <v>0</v>
      </c>
      <c r="J276" s="12">
        <f>IF(H276="","",H276*IFERROR(INDEX(Setup!$B$4:$B$9,MATCH(B276,Setup!$A$4:$A$9,0)),0))</f>
        <v>0</v>
      </c>
      <c r="K276" s="11">
        <f>IF(I276="","",IF(AND(ABS(I276)&gt;0.01,ABS(H276)&gt;=50),IF(H276&lt;0,"Loss - check","Gain - check"),"OK"))</f>
        <v>0</v>
      </c>
    </row>
    <row r="277" spans="1:11">
      <c r="A277" s="10"/>
      <c r="B277" s="7"/>
      <c r="C277" s="9"/>
      <c r="D277" s="9"/>
      <c r="E277" s="12">
        <f>IF(OR(A277="",B277=""),"",SUMIFS('Daily Readings'!$H:$H,'Daily Readings'!$A:$A,A277,'Daily Readings'!$D:$D,B277))</f>
        <v>0</v>
      </c>
      <c r="F277" s="12">
        <f>IF(C277="","",C277+N(D277)-N(E277))</f>
        <v>0</v>
      </c>
      <c r="G277" s="9"/>
      <c r="H277" s="12">
        <f>IF(OR(F277="",G277=""),"",G277-F277)</f>
        <v>0</v>
      </c>
      <c r="I277" s="13">
        <f>IF(OR(H277="",N(F277)=0),"",H277/F277)</f>
        <v>0</v>
      </c>
      <c r="J277" s="12">
        <f>IF(H277="","",H277*IFERROR(INDEX(Setup!$B$4:$B$9,MATCH(B277,Setup!$A$4:$A$9,0)),0))</f>
        <v>0</v>
      </c>
      <c r="K277" s="11">
        <f>IF(I277="","",IF(AND(ABS(I277)&gt;0.01,ABS(H277)&gt;=50),IF(H277&lt;0,"Loss - check","Gain - check"),"OK"))</f>
        <v>0</v>
      </c>
    </row>
    <row r="278" spans="1:11">
      <c r="A278" s="10"/>
      <c r="B278" s="7"/>
      <c r="C278" s="9"/>
      <c r="D278" s="9"/>
      <c r="E278" s="12">
        <f>IF(OR(A278="",B278=""),"",SUMIFS('Daily Readings'!$H:$H,'Daily Readings'!$A:$A,A278,'Daily Readings'!$D:$D,B278))</f>
        <v>0</v>
      </c>
      <c r="F278" s="12">
        <f>IF(C278="","",C278+N(D278)-N(E278))</f>
        <v>0</v>
      </c>
      <c r="G278" s="9"/>
      <c r="H278" s="12">
        <f>IF(OR(F278="",G278=""),"",G278-F278)</f>
        <v>0</v>
      </c>
      <c r="I278" s="13">
        <f>IF(OR(H278="",N(F278)=0),"",H278/F278)</f>
        <v>0</v>
      </c>
      <c r="J278" s="12">
        <f>IF(H278="","",H278*IFERROR(INDEX(Setup!$B$4:$B$9,MATCH(B278,Setup!$A$4:$A$9,0)),0))</f>
        <v>0</v>
      </c>
      <c r="K278" s="11">
        <f>IF(I278="","",IF(AND(ABS(I278)&gt;0.01,ABS(H278)&gt;=50),IF(H278&lt;0,"Loss - check","Gain - check"),"OK"))</f>
        <v>0</v>
      </c>
    </row>
    <row r="279" spans="1:11">
      <c r="A279" s="10"/>
      <c r="B279" s="7"/>
      <c r="C279" s="9"/>
      <c r="D279" s="9"/>
      <c r="E279" s="12">
        <f>IF(OR(A279="",B279=""),"",SUMIFS('Daily Readings'!$H:$H,'Daily Readings'!$A:$A,A279,'Daily Readings'!$D:$D,B279))</f>
        <v>0</v>
      </c>
      <c r="F279" s="12">
        <f>IF(C279="","",C279+N(D279)-N(E279))</f>
        <v>0</v>
      </c>
      <c r="G279" s="9"/>
      <c r="H279" s="12">
        <f>IF(OR(F279="",G279=""),"",G279-F279)</f>
        <v>0</v>
      </c>
      <c r="I279" s="13">
        <f>IF(OR(H279="",N(F279)=0),"",H279/F279)</f>
        <v>0</v>
      </c>
      <c r="J279" s="12">
        <f>IF(H279="","",H279*IFERROR(INDEX(Setup!$B$4:$B$9,MATCH(B279,Setup!$A$4:$A$9,0)),0))</f>
        <v>0</v>
      </c>
      <c r="K279" s="11">
        <f>IF(I279="","",IF(AND(ABS(I279)&gt;0.01,ABS(H279)&gt;=50),IF(H279&lt;0,"Loss - check","Gain - check"),"OK"))</f>
        <v>0</v>
      </c>
    </row>
    <row r="280" spans="1:11">
      <c r="A280" s="10"/>
      <c r="B280" s="7"/>
      <c r="C280" s="9"/>
      <c r="D280" s="9"/>
      <c r="E280" s="12">
        <f>IF(OR(A280="",B280=""),"",SUMIFS('Daily Readings'!$H:$H,'Daily Readings'!$A:$A,A280,'Daily Readings'!$D:$D,B280))</f>
        <v>0</v>
      </c>
      <c r="F280" s="12">
        <f>IF(C280="","",C280+N(D280)-N(E280))</f>
        <v>0</v>
      </c>
      <c r="G280" s="9"/>
      <c r="H280" s="12">
        <f>IF(OR(F280="",G280=""),"",G280-F280)</f>
        <v>0</v>
      </c>
      <c r="I280" s="13">
        <f>IF(OR(H280="",N(F280)=0),"",H280/F280)</f>
        <v>0</v>
      </c>
      <c r="J280" s="12">
        <f>IF(H280="","",H280*IFERROR(INDEX(Setup!$B$4:$B$9,MATCH(B280,Setup!$A$4:$A$9,0)),0))</f>
        <v>0</v>
      </c>
      <c r="K280" s="11">
        <f>IF(I280="","",IF(AND(ABS(I280)&gt;0.01,ABS(H280)&gt;=50),IF(H280&lt;0,"Loss - check","Gain - check"),"OK"))</f>
        <v>0</v>
      </c>
    </row>
    <row r="281" spans="1:11">
      <c r="A281" s="10"/>
      <c r="B281" s="7"/>
      <c r="C281" s="9"/>
      <c r="D281" s="9"/>
      <c r="E281" s="12">
        <f>IF(OR(A281="",B281=""),"",SUMIFS('Daily Readings'!$H:$H,'Daily Readings'!$A:$A,A281,'Daily Readings'!$D:$D,B281))</f>
        <v>0</v>
      </c>
      <c r="F281" s="12">
        <f>IF(C281="","",C281+N(D281)-N(E281))</f>
        <v>0</v>
      </c>
      <c r="G281" s="9"/>
      <c r="H281" s="12">
        <f>IF(OR(F281="",G281=""),"",G281-F281)</f>
        <v>0</v>
      </c>
      <c r="I281" s="13">
        <f>IF(OR(H281="",N(F281)=0),"",H281/F281)</f>
        <v>0</v>
      </c>
      <c r="J281" s="12">
        <f>IF(H281="","",H281*IFERROR(INDEX(Setup!$B$4:$B$9,MATCH(B281,Setup!$A$4:$A$9,0)),0))</f>
        <v>0</v>
      </c>
      <c r="K281" s="11">
        <f>IF(I281="","",IF(AND(ABS(I281)&gt;0.01,ABS(H281)&gt;=50),IF(H281&lt;0,"Loss - check","Gain - check"),"OK"))</f>
        <v>0</v>
      </c>
    </row>
    <row r="282" spans="1:11">
      <c r="A282" s="10"/>
      <c r="B282" s="7"/>
      <c r="C282" s="9"/>
      <c r="D282" s="9"/>
      <c r="E282" s="12">
        <f>IF(OR(A282="",B282=""),"",SUMIFS('Daily Readings'!$H:$H,'Daily Readings'!$A:$A,A282,'Daily Readings'!$D:$D,B282))</f>
        <v>0</v>
      </c>
      <c r="F282" s="12">
        <f>IF(C282="","",C282+N(D282)-N(E282))</f>
        <v>0</v>
      </c>
      <c r="G282" s="9"/>
      <c r="H282" s="12">
        <f>IF(OR(F282="",G282=""),"",G282-F282)</f>
        <v>0</v>
      </c>
      <c r="I282" s="13">
        <f>IF(OR(H282="",N(F282)=0),"",H282/F282)</f>
        <v>0</v>
      </c>
      <c r="J282" s="12">
        <f>IF(H282="","",H282*IFERROR(INDEX(Setup!$B$4:$B$9,MATCH(B282,Setup!$A$4:$A$9,0)),0))</f>
        <v>0</v>
      </c>
      <c r="K282" s="11">
        <f>IF(I282="","",IF(AND(ABS(I282)&gt;0.01,ABS(H282)&gt;=50),IF(H282&lt;0,"Loss - check","Gain - check"),"OK"))</f>
        <v>0</v>
      </c>
    </row>
    <row r="283" spans="1:11">
      <c r="A283" s="10"/>
      <c r="B283" s="7"/>
      <c r="C283" s="9"/>
      <c r="D283" s="9"/>
      <c r="E283" s="12">
        <f>IF(OR(A283="",B283=""),"",SUMIFS('Daily Readings'!$H:$H,'Daily Readings'!$A:$A,A283,'Daily Readings'!$D:$D,B283))</f>
        <v>0</v>
      </c>
      <c r="F283" s="12">
        <f>IF(C283="","",C283+N(D283)-N(E283))</f>
        <v>0</v>
      </c>
      <c r="G283" s="9"/>
      <c r="H283" s="12">
        <f>IF(OR(F283="",G283=""),"",G283-F283)</f>
        <v>0</v>
      </c>
      <c r="I283" s="13">
        <f>IF(OR(H283="",N(F283)=0),"",H283/F283)</f>
        <v>0</v>
      </c>
      <c r="J283" s="12">
        <f>IF(H283="","",H283*IFERROR(INDEX(Setup!$B$4:$B$9,MATCH(B283,Setup!$A$4:$A$9,0)),0))</f>
        <v>0</v>
      </c>
      <c r="K283" s="11">
        <f>IF(I283="","",IF(AND(ABS(I283)&gt;0.01,ABS(H283)&gt;=50),IF(H283&lt;0,"Loss - check","Gain - check"),"OK"))</f>
        <v>0</v>
      </c>
    </row>
    <row r="284" spans="1:11">
      <c r="A284" s="10"/>
      <c r="B284" s="7"/>
      <c r="C284" s="9"/>
      <c r="D284" s="9"/>
      <c r="E284" s="12">
        <f>IF(OR(A284="",B284=""),"",SUMIFS('Daily Readings'!$H:$H,'Daily Readings'!$A:$A,A284,'Daily Readings'!$D:$D,B284))</f>
        <v>0</v>
      </c>
      <c r="F284" s="12">
        <f>IF(C284="","",C284+N(D284)-N(E284))</f>
        <v>0</v>
      </c>
      <c r="G284" s="9"/>
      <c r="H284" s="12">
        <f>IF(OR(F284="",G284=""),"",G284-F284)</f>
        <v>0</v>
      </c>
      <c r="I284" s="13">
        <f>IF(OR(H284="",N(F284)=0),"",H284/F284)</f>
        <v>0</v>
      </c>
      <c r="J284" s="12">
        <f>IF(H284="","",H284*IFERROR(INDEX(Setup!$B$4:$B$9,MATCH(B284,Setup!$A$4:$A$9,0)),0))</f>
        <v>0</v>
      </c>
      <c r="K284" s="11">
        <f>IF(I284="","",IF(AND(ABS(I284)&gt;0.01,ABS(H284)&gt;=50),IF(H284&lt;0,"Loss - check","Gain - check"),"OK"))</f>
        <v>0</v>
      </c>
    </row>
    <row r="285" spans="1:11">
      <c r="A285" s="10"/>
      <c r="B285" s="7"/>
      <c r="C285" s="9"/>
      <c r="D285" s="9"/>
      <c r="E285" s="12">
        <f>IF(OR(A285="",B285=""),"",SUMIFS('Daily Readings'!$H:$H,'Daily Readings'!$A:$A,A285,'Daily Readings'!$D:$D,B285))</f>
        <v>0</v>
      </c>
      <c r="F285" s="12">
        <f>IF(C285="","",C285+N(D285)-N(E285))</f>
        <v>0</v>
      </c>
      <c r="G285" s="9"/>
      <c r="H285" s="12">
        <f>IF(OR(F285="",G285=""),"",G285-F285)</f>
        <v>0</v>
      </c>
      <c r="I285" s="13">
        <f>IF(OR(H285="",N(F285)=0),"",H285/F285)</f>
        <v>0</v>
      </c>
      <c r="J285" s="12">
        <f>IF(H285="","",H285*IFERROR(INDEX(Setup!$B$4:$B$9,MATCH(B285,Setup!$A$4:$A$9,0)),0))</f>
        <v>0</v>
      </c>
      <c r="K285" s="11">
        <f>IF(I285="","",IF(AND(ABS(I285)&gt;0.01,ABS(H285)&gt;=50),IF(H285&lt;0,"Loss - check","Gain - check"),"OK"))</f>
        <v>0</v>
      </c>
    </row>
    <row r="286" spans="1:11">
      <c r="A286" s="10"/>
      <c r="B286" s="7"/>
      <c r="C286" s="9"/>
      <c r="D286" s="9"/>
      <c r="E286" s="12">
        <f>IF(OR(A286="",B286=""),"",SUMIFS('Daily Readings'!$H:$H,'Daily Readings'!$A:$A,A286,'Daily Readings'!$D:$D,B286))</f>
        <v>0</v>
      </c>
      <c r="F286" s="12">
        <f>IF(C286="","",C286+N(D286)-N(E286))</f>
        <v>0</v>
      </c>
      <c r="G286" s="9"/>
      <c r="H286" s="12">
        <f>IF(OR(F286="",G286=""),"",G286-F286)</f>
        <v>0</v>
      </c>
      <c r="I286" s="13">
        <f>IF(OR(H286="",N(F286)=0),"",H286/F286)</f>
        <v>0</v>
      </c>
      <c r="J286" s="12">
        <f>IF(H286="","",H286*IFERROR(INDEX(Setup!$B$4:$B$9,MATCH(B286,Setup!$A$4:$A$9,0)),0))</f>
        <v>0</v>
      </c>
      <c r="K286" s="11">
        <f>IF(I286="","",IF(AND(ABS(I286)&gt;0.01,ABS(H286)&gt;=50),IF(H286&lt;0,"Loss - check","Gain - check"),"OK"))</f>
        <v>0</v>
      </c>
    </row>
    <row r="287" spans="1:11">
      <c r="A287" s="10"/>
      <c r="B287" s="7"/>
      <c r="C287" s="9"/>
      <c r="D287" s="9"/>
      <c r="E287" s="12">
        <f>IF(OR(A287="",B287=""),"",SUMIFS('Daily Readings'!$H:$H,'Daily Readings'!$A:$A,A287,'Daily Readings'!$D:$D,B287))</f>
        <v>0</v>
      </c>
      <c r="F287" s="12">
        <f>IF(C287="","",C287+N(D287)-N(E287))</f>
        <v>0</v>
      </c>
      <c r="G287" s="9"/>
      <c r="H287" s="12">
        <f>IF(OR(F287="",G287=""),"",G287-F287)</f>
        <v>0</v>
      </c>
      <c r="I287" s="13">
        <f>IF(OR(H287="",N(F287)=0),"",H287/F287)</f>
        <v>0</v>
      </c>
      <c r="J287" s="12">
        <f>IF(H287="","",H287*IFERROR(INDEX(Setup!$B$4:$B$9,MATCH(B287,Setup!$A$4:$A$9,0)),0))</f>
        <v>0</v>
      </c>
      <c r="K287" s="11">
        <f>IF(I287="","",IF(AND(ABS(I287)&gt;0.01,ABS(H287)&gt;=50),IF(H287&lt;0,"Loss - check","Gain - check"),"OK"))</f>
        <v>0</v>
      </c>
    </row>
    <row r="288" spans="1:11">
      <c r="A288" s="10"/>
      <c r="B288" s="7"/>
      <c r="C288" s="9"/>
      <c r="D288" s="9"/>
      <c r="E288" s="12">
        <f>IF(OR(A288="",B288=""),"",SUMIFS('Daily Readings'!$H:$H,'Daily Readings'!$A:$A,A288,'Daily Readings'!$D:$D,B288))</f>
        <v>0</v>
      </c>
      <c r="F288" s="12">
        <f>IF(C288="","",C288+N(D288)-N(E288))</f>
        <v>0</v>
      </c>
      <c r="G288" s="9"/>
      <c r="H288" s="12">
        <f>IF(OR(F288="",G288=""),"",G288-F288)</f>
        <v>0</v>
      </c>
      <c r="I288" s="13">
        <f>IF(OR(H288="",N(F288)=0),"",H288/F288)</f>
        <v>0</v>
      </c>
      <c r="J288" s="12">
        <f>IF(H288="","",H288*IFERROR(INDEX(Setup!$B$4:$B$9,MATCH(B288,Setup!$A$4:$A$9,0)),0))</f>
        <v>0</v>
      </c>
      <c r="K288" s="11">
        <f>IF(I288="","",IF(AND(ABS(I288)&gt;0.01,ABS(H288)&gt;=50),IF(H288&lt;0,"Loss - check","Gain - check"),"OK"))</f>
        <v>0</v>
      </c>
    </row>
    <row r="289" spans="1:11">
      <c r="A289" s="10"/>
      <c r="B289" s="7"/>
      <c r="C289" s="9"/>
      <c r="D289" s="9"/>
      <c r="E289" s="12">
        <f>IF(OR(A289="",B289=""),"",SUMIFS('Daily Readings'!$H:$H,'Daily Readings'!$A:$A,A289,'Daily Readings'!$D:$D,B289))</f>
        <v>0</v>
      </c>
      <c r="F289" s="12">
        <f>IF(C289="","",C289+N(D289)-N(E289))</f>
        <v>0</v>
      </c>
      <c r="G289" s="9"/>
      <c r="H289" s="12">
        <f>IF(OR(F289="",G289=""),"",G289-F289)</f>
        <v>0</v>
      </c>
      <c r="I289" s="13">
        <f>IF(OR(H289="",N(F289)=0),"",H289/F289)</f>
        <v>0</v>
      </c>
      <c r="J289" s="12">
        <f>IF(H289="","",H289*IFERROR(INDEX(Setup!$B$4:$B$9,MATCH(B289,Setup!$A$4:$A$9,0)),0))</f>
        <v>0</v>
      </c>
      <c r="K289" s="11">
        <f>IF(I289="","",IF(AND(ABS(I289)&gt;0.01,ABS(H289)&gt;=50),IF(H289&lt;0,"Loss - check","Gain - check"),"OK"))</f>
        <v>0</v>
      </c>
    </row>
    <row r="290" spans="1:11">
      <c r="A290" s="10"/>
      <c r="B290" s="7"/>
      <c r="C290" s="9"/>
      <c r="D290" s="9"/>
      <c r="E290" s="12">
        <f>IF(OR(A290="",B290=""),"",SUMIFS('Daily Readings'!$H:$H,'Daily Readings'!$A:$A,A290,'Daily Readings'!$D:$D,B290))</f>
        <v>0</v>
      </c>
      <c r="F290" s="12">
        <f>IF(C290="","",C290+N(D290)-N(E290))</f>
        <v>0</v>
      </c>
      <c r="G290" s="9"/>
      <c r="H290" s="12">
        <f>IF(OR(F290="",G290=""),"",G290-F290)</f>
        <v>0</v>
      </c>
      <c r="I290" s="13">
        <f>IF(OR(H290="",N(F290)=0),"",H290/F290)</f>
        <v>0</v>
      </c>
      <c r="J290" s="12">
        <f>IF(H290="","",H290*IFERROR(INDEX(Setup!$B$4:$B$9,MATCH(B290,Setup!$A$4:$A$9,0)),0))</f>
        <v>0</v>
      </c>
      <c r="K290" s="11">
        <f>IF(I290="","",IF(AND(ABS(I290)&gt;0.01,ABS(H290)&gt;=50),IF(H290&lt;0,"Loss - check","Gain - check"),"OK"))</f>
        <v>0</v>
      </c>
    </row>
    <row r="291" spans="1:11">
      <c r="A291" s="10"/>
      <c r="B291" s="7"/>
      <c r="C291" s="9"/>
      <c r="D291" s="9"/>
      <c r="E291" s="12">
        <f>IF(OR(A291="",B291=""),"",SUMIFS('Daily Readings'!$H:$H,'Daily Readings'!$A:$A,A291,'Daily Readings'!$D:$D,B291))</f>
        <v>0</v>
      </c>
      <c r="F291" s="12">
        <f>IF(C291="","",C291+N(D291)-N(E291))</f>
        <v>0</v>
      </c>
      <c r="G291" s="9"/>
      <c r="H291" s="12">
        <f>IF(OR(F291="",G291=""),"",G291-F291)</f>
        <v>0</v>
      </c>
      <c r="I291" s="13">
        <f>IF(OR(H291="",N(F291)=0),"",H291/F291)</f>
        <v>0</v>
      </c>
      <c r="J291" s="12">
        <f>IF(H291="","",H291*IFERROR(INDEX(Setup!$B$4:$B$9,MATCH(B291,Setup!$A$4:$A$9,0)),0))</f>
        <v>0</v>
      </c>
      <c r="K291" s="11">
        <f>IF(I291="","",IF(AND(ABS(I291)&gt;0.01,ABS(H291)&gt;=50),IF(H291&lt;0,"Loss - check","Gain - check"),"OK"))</f>
        <v>0</v>
      </c>
    </row>
    <row r="292" spans="1:11">
      <c r="A292" s="10"/>
      <c r="B292" s="7"/>
      <c r="C292" s="9"/>
      <c r="D292" s="9"/>
      <c r="E292" s="12">
        <f>IF(OR(A292="",B292=""),"",SUMIFS('Daily Readings'!$H:$H,'Daily Readings'!$A:$A,A292,'Daily Readings'!$D:$D,B292))</f>
        <v>0</v>
      </c>
      <c r="F292" s="12">
        <f>IF(C292="","",C292+N(D292)-N(E292))</f>
        <v>0</v>
      </c>
      <c r="G292" s="9"/>
      <c r="H292" s="12">
        <f>IF(OR(F292="",G292=""),"",G292-F292)</f>
        <v>0</v>
      </c>
      <c r="I292" s="13">
        <f>IF(OR(H292="",N(F292)=0),"",H292/F292)</f>
        <v>0</v>
      </c>
      <c r="J292" s="12">
        <f>IF(H292="","",H292*IFERROR(INDEX(Setup!$B$4:$B$9,MATCH(B292,Setup!$A$4:$A$9,0)),0))</f>
        <v>0</v>
      </c>
      <c r="K292" s="11">
        <f>IF(I292="","",IF(AND(ABS(I292)&gt;0.01,ABS(H292)&gt;=50),IF(H292&lt;0,"Loss - check","Gain - check"),"OK"))</f>
        <v>0</v>
      </c>
    </row>
    <row r="293" spans="1:11">
      <c r="A293" s="10"/>
      <c r="B293" s="7"/>
      <c r="C293" s="9"/>
      <c r="D293" s="9"/>
      <c r="E293" s="12">
        <f>IF(OR(A293="",B293=""),"",SUMIFS('Daily Readings'!$H:$H,'Daily Readings'!$A:$A,A293,'Daily Readings'!$D:$D,B293))</f>
        <v>0</v>
      </c>
      <c r="F293" s="12">
        <f>IF(C293="","",C293+N(D293)-N(E293))</f>
        <v>0</v>
      </c>
      <c r="G293" s="9"/>
      <c r="H293" s="12">
        <f>IF(OR(F293="",G293=""),"",G293-F293)</f>
        <v>0</v>
      </c>
      <c r="I293" s="13">
        <f>IF(OR(H293="",N(F293)=0),"",H293/F293)</f>
        <v>0</v>
      </c>
      <c r="J293" s="12">
        <f>IF(H293="","",H293*IFERROR(INDEX(Setup!$B$4:$B$9,MATCH(B293,Setup!$A$4:$A$9,0)),0))</f>
        <v>0</v>
      </c>
      <c r="K293" s="11">
        <f>IF(I293="","",IF(AND(ABS(I293)&gt;0.01,ABS(H293)&gt;=50),IF(H293&lt;0,"Loss - check","Gain - check"),"OK"))</f>
        <v>0</v>
      </c>
    </row>
    <row r="294" spans="1:11">
      <c r="A294" s="10"/>
      <c r="B294" s="7"/>
      <c r="C294" s="9"/>
      <c r="D294" s="9"/>
      <c r="E294" s="12">
        <f>IF(OR(A294="",B294=""),"",SUMIFS('Daily Readings'!$H:$H,'Daily Readings'!$A:$A,A294,'Daily Readings'!$D:$D,B294))</f>
        <v>0</v>
      </c>
      <c r="F294" s="12">
        <f>IF(C294="","",C294+N(D294)-N(E294))</f>
        <v>0</v>
      </c>
      <c r="G294" s="9"/>
      <c r="H294" s="12">
        <f>IF(OR(F294="",G294=""),"",G294-F294)</f>
        <v>0</v>
      </c>
      <c r="I294" s="13">
        <f>IF(OR(H294="",N(F294)=0),"",H294/F294)</f>
        <v>0</v>
      </c>
      <c r="J294" s="12">
        <f>IF(H294="","",H294*IFERROR(INDEX(Setup!$B$4:$B$9,MATCH(B294,Setup!$A$4:$A$9,0)),0))</f>
        <v>0</v>
      </c>
      <c r="K294" s="11">
        <f>IF(I294="","",IF(AND(ABS(I294)&gt;0.01,ABS(H294)&gt;=50),IF(H294&lt;0,"Loss - check","Gain - check"),"OK"))</f>
        <v>0</v>
      </c>
    </row>
    <row r="295" spans="1:11">
      <c r="A295" s="10"/>
      <c r="B295" s="7"/>
      <c r="C295" s="9"/>
      <c r="D295" s="9"/>
      <c r="E295" s="12">
        <f>IF(OR(A295="",B295=""),"",SUMIFS('Daily Readings'!$H:$H,'Daily Readings'!$A:$A,A295,'Daily Readings'!$D:$D,B295))</f>
        <v>0</v>
      </c>
      <c r="F295" s="12">
        <f>IF(C295="","",C295+N(D295)-N(E295))</f>
        <v>0</v>
      </c>
      <c r="G295" s="9"/>
      <c r="H295" s="12">
        <f>IF(OR(F295="",G295=""),"",G295-F295)</f>
        <v>0</v>
      </c>
      <c r="I295" s="13">
        <f>IF(OR(H295="",N(F295)=0),"",H295/F295)</f>
        <v>0</v>
      </c>
      <c r="J295" s="12">
        <f>IF(H295="","",H295*IFERROR(INDEX(Setup!$B$4:$B$9,MATCH(B295,Setup!$A$4:$A$9,0)),0))</f>
        <v>0</v>
      </c>
      <c r="K295" s="11">
        <f>IF(I295="","",IF(AND(ABS(I295)&gt;0.01,ABS(H295)&gt;=50),IF(H295&lt;0,"Loss - check","Gain - check"),"OK"))</f>
        <v>0</v>
      </c>
    </row>
    <row r="296" spans="1:11">
      <c r="A296" s="10"/>
      <c r="B296" s="7"/>
      <c r="C296" s="9"/>
      <c r="D296" s="9"/>
      <c r="E296" s="12">
        <f>IF(OR(A296="",B296=""),"",SUMIFS('Daily Readings'!$H:$H,'Daily Readings'!$A:$A,A296,'Daily Readings'!$D:$D,B296))</f>
        <v>0</v>
      </c>
      <c r="F296" s="12">
        <f>IF(C296="","",C296+N(D296)-N(E296))</f>
        <v>0</v>
      </c>
      <c r="G296" s="9"/>
      <c r="H296" s="12">
        <f>IF(OR(F296="",G296=""),"",G296-F296)</f>
        <v>0</v>
      </c>
      <c r="I296" s="13">
        <f>IF(OR(H296="",N(F296)=0),"",H296/F296)</f>
        <v>0</v>
      </c>
      <c r="J296" s="12">
        <f>IF(H296="","",H296*IFERROR(INDEX(Setup!$B$4:$B$9,MATCH(B296,Setup!$A$4:$A$9,0)),0))</f>
        <v>0</v>
      </c>
      <c r="K296" s="11">
        <f>IF(I296="","",IF(AND(ABS(I296)&gt;0.01,ABS(H296)&gt;=50),IF(H296&lt;0,"Loss - check","Gain - check"),"OK"))</f>
        <v>0</v>
      </c>
    </row>
    <row r="297" spans="1:11">
      <c r="A297" s="10"/>
      <c r="B297" s="7"/>
      <c r="C297" s="9"/>
      <c r="D297" s="9"/>
      <c r="E297" s="12">
        <f>IF(OR(A297="",B297=""),"",SUMIFS('Daily Readings'!$H:$H,'Daily Readings'!$A:$A,A297,'Daily Readings'!$D:$D,B297))</f>
        <v>0</v>
      </c>
      <c r="F297" s="12">
        <f>IF(C297="","",C297+N(D297)-N(E297))</f>
        <v>0</v>
      </c>
      <c r="G297" s="9"/>
      <c r="H297" s="12">
        <f>IF(OR(F297="",G297=""),"",G297-F297)</f>
        <v>0</v>
      </c>
      <c r="I297" s="13">
        <f>IF(OR(H297="",N(F297)=0),"",H297/F297)</f>
        <v>0</v>
      </c>
      <c r="J297" s="12">
        <f>IF(H297="","",H297*IFERROR(INDEX(Setup!$B$4:$B$9,MATCH(B297,Setup!$A$4:$A$9,0)),0))</f>
        <v>0</v>
      </c>
      <c r="K297" s="11">
        <f>IF(I297="","",IF(AND(ABS(I297)&gt;0.01,ABS(H297)&gt;=50),IF(H297&lt;0,"Loss - check","Gain - check"),"OK"))</f>
        <v>0</v>
      </c>
    </row>
    <row r="298" spans="1:11">
      <c r="A298" s="10"/>
      <c r="B298" s="7"/>
      <c r="C298" s="9"/>
      <c r="D298" s="9"/>
      <c r="E298" s="12">
        <f>IF(OR(A298="",B298=""),"",SUMIFS('Daily Readings'!$H:$H,'Daily Readings'!$A:$A,A298,'Daily Readings'!$D:$D,B298))</f>
        <v>0</v>
      </c>
      <c r="F298" s="12">
        <f>IF(C298="","",C298+N(D298)-N(E298))</f>
        <v>0</v>
      </c>
      <c r="G298" s="9"/>
      <c r="H298" s="12">
        <f>IF(OR(F298="",G298=""),"",G298-F298)</f>
        <v>0</v>
      </c>
      <c r="I298" s="13">
        <f>IF(OR(H298="",N(F298)=0),"",H298/F298)</f>
        <v>0</v>
      </c>
      <c r="J298" s="12">
        <f>IF(H298="","",H298*IFERROR(INDEX(Setup!$B$4:$B$9,MATCH(B298,Setup!$A$4:$A$9,0)),0))</f>
        <v>0</v>
      </c>
      <c r="K298" s="11">
        <f>IF(I298="","",IF(AND(ABS(I298)&gt;0.01,ABS(H298)&gt;=50),IF(H298&lt;0,"Loss - check","Gain - check"),"OK"))</f>
        <v>0</v>
      </c>
    </row>
    <row r="299" spans="1:11">
      <c r="A299" s="10"/>
      <c r="B299" s="7"/>
      <c r="C299" s="9"/>
      <c r="D299" s="9"/>
      <c r="E299" s="12">
        <f>IF(OR(A299="",B299=""),"",SUMIFS('Daily Readings'!$H:$H,'Daily Readings'!$A:$A,A299,'Daily Readings'!$D:$D,B299))</f>
        <v>0</v>
      </c>
      <c r="F299" s="12">
        <f>IF(C299="","",C299+N(D299)-N(E299))</f>
        <v>0</v>
      </c>
      <c r="G299" s="9"/>
      <c r="H299" s="12">
        <f>IF(OR(F299="",G299=""),"",G299-F299)</f>
        <v>0</v>
      </c>
      <c r="I299" s="13">
        <f>IF(OR(H299="",N(F299)=0),"",H299/F299)</f>
        <v>0</v>
      </c>
      <c r="J299" s="12">
        <f>IF(H299="","",H299*IFERROR(INDEX(Setup!$B$4:$B$9,MATCH(B299,Setup!$A$4:$A$9,0)),0))</f>
        <v>0</v>
      </c>
      <c r="K299" s="11">
        <f>IF(I299="","",IF(AND(ABS(I299)&gt;0.01,ABS(H299)&gt;=50),IF(H299&lt;0,"Loss - check","Gain - check"),"OK"))</f>
        <v>0</v>
      </c>
    </row>
    <row r="300" spans="1:11">
      <c r="A300" s="10"/>
      <c r="B300" s="7"/>
      <c r="C300" s="9"/>
      <c r="D300" s="9"/>
      <c r="E300" s="12">
        <f>IF(OR(A300="",B300=""),"",SUMIFS('Daily Readings'!$H:$H,'Daily Readings'!$A:$A,A300,'Daily Readings'!$D:$D,B300))</f>
        <v>0</v>
      </c>
      <c r="F300" s="12">
        <f>IF(C300="","",C300+N(D300)-N(E300))</f>
        <v>0</v>
      </c>
      <c r="G300" s="9"/>
      <c r="H300" s="12">
        <f>IF(OR(F300="",G300=""),"",G300-F300)</f>
        <v>0</v>
      </c>
      <c r="I300" s="13">
        <f>IF(OR(H300="",N(F300)=0),"",H300/F300)</f>
        <v>0</v>
      </c>
      <c r="J300" s="12">
        <f>IF(H300="","",H300*IFERROR(INDEX(Setup!$B$4:$B$9,MATCH(B300,Setup!$A$4:$A$9,0)),0))</f>
        <v>0</v>
      </c>
      <c r="K300" s="11">
        <f>IF(I300="","",IF(AND(ABS(I300)&gt;0.01,ABS(H300)&gt;=50),IF(H300&lt;0,"Loss - check","Gain - check"),"OK"))</f>
        <v>0</v>
      </c>
    </row>
    <row r="301" spans="1:11">
      <c r="A301" s="10"/>
      <c r="B301" s="7"/>
      <c r="C301" s="9"/>
      <c r="D301" s="9"/>
      <c r="E301" s="12">
        <f>IF(OR(A301="",B301=""),"",SUMIFS('Daily Readings'!$H:$H,'Daily Readings'!$A:$A,A301,'Daily Readings'!$D:$D,B301))</f>
        <v>0</v>
      </c>
      <c r="F301" s="12">
        <f>IF(C301="","",C301+N(D301)-N(E301))</f>
        <v>0</v>
      </c>
      <c r="G301" s="9"/>
      <c r="H301" s="12">
        <f>IF(OR(F301="",G301=""),"",G301-F301)</f>
        <v>0</v>
      </c>
      <c r="I301" s="13">
        <f>IF(OR(H301="",N(F301)=0),"",H301/F301)</f>
        <v>0</v>
      </c>
      <c r="J301" s="12">
        <f>IF(H301="","",H301*IFERROR(INDEX(Setup!$B$4:$B$9,MATCH(B301,Setup!$A$4:$A$9,0)),0))</f>
        <v>0</v>
      </c>
      <c r="K301" s="11">
        <f>IF(I301="","",IF(AND(ABS(I301)&gt;0.01,ABS(H301)&gt;=50),IF(H301&lt;0,"Loss - check","Gain - check"),"OK"))</f>
        <v>0</v>
      </c>
    </row>
    <row r="302" spans="1:11">
      <c r="A302" s="10"/>
      <c r="B302" s="7"/>
      <c r="C302" s="9"/>
      <c r="D302" s="9"/>
      <c r="E302" s="12">
        <f>IF(OR(A302="",B302=""),"",SUMIFS('Daily Readings'!$H:$H,'Daily Readings'!$A:$A,A302,'Daily Readings'!$D:$D,B302))</f>
        <v>0</v>
      </c>
      <c r="F302" s="12">
        <f>IF(C302="","",C302+N(D302)-N(E302))</f>
        <v>0</v>
      </c>
      <c r="G302" s="9"/>
      <c r="H302" s="12">
        <f>IF(OR(F302="",G302=""),"",G302-F302)</f>
        <v>0</v>
      </c>
      <c r="I302" s="13">
        <f>IF(OR(H302="",N(F302)=0),"",H302/F302)</f>
        <v>0</v>
      </c>
      <c r="J302" s="12">
        <f>IF(H302="","",H302*IFERROR(INDEX(Setup!$B$4:$B$9,MATCH(B302,Setup!$A$4:$A$9,0)),0))</f>
        <v>0</v>
      </c>
      <c r="K302" s="11">
        <f>IF(I302="","",IF(AND(ABS(I302)&gt;0.01,ABS(H302)&gt;=50),IF(H302&lt;0,"Loss - check","Gain - check"),"OK"))</f>
        <v>0</v>
      </c>
    </row>
    <row r="303" spans="1:11">
      <c r="A303" s="10"/>
      <c r="B303" s="7"/>
      <c r="C303" s="9"/>
      <c r="D303" s="9"/>
      <c r="E303" s="12">
        <f>IF(OR(A303="",B303=""),"",SUMIFS('Daily Readings'!$H:$H,'Daily Readings'!$A:$A,A303,'Daily Readings'!$D:$D,B303))</f>
        <v>0</v>
      </c>
      <c r="F303" s="12">
        <f>IF(C303="","",C303+N(D303)-N(E303))</f>
        <v>0</v>
      </c>
      <c r="G303" s="9"/>
      <c r="H303" s="12">
        <f>IF(OR(F303="",G303=""),"",G303-F303)</f>
        <v>0</v>
      </c>
      <c r="I303" s="13">
        <f>IF(OR(H303="",N(F303)=0),"",H303/F303)</f>
        <v>0</v>
      </c>
      <c r="J303" s="12">
        <f>IF(H303="","",H303*IFERROR(INDEX(Setup!$B$4:$B$9,MATCH(B303,Setup!$A$4:$A$9,0)),0))</f>
        <v>0</v>
      </c>
      <c r="K303" s="11">
        <f>IF(I303="","",IF(AND(ABS(I303)&gt;0.01,ABS(H303)&gt;=50),IF(H303&lt;0,"Loss - check","Gain - check"),"OK"))</f>
        <v>0</v>
      </c>
    </row>
    <row r="304" spans="1:11">
      <c r="A304" s="10"/>
      <c r="B304" s="7"/>
      <c r="C304" s="9"/>
      <c r="D304" s="9"/>
      <c r="E304" s="12">
        <f>IF(OR(A304="",B304=""),"",SUMIFS('Daily Readings'!$H:$H,'Daily Readings'!$A:$A,A304,'Daily Readings'!$D:$D,B304))</f>
        <v>0</v>
      </c>
      <c r="F304" s="12">
        <f>IF(C304="","",C304+N(D304)-N(E304))</f>
        <v>0</v>
      </c>
      <c r="G304" s="9"/>
      <c r="H304" s="12">
        <f>IF(OR(F304="",G304=""),"",G304-F304)</f>
        <v>0</v>
      </c>
      <c r="I304" s="13">
        <f>IF(OR(H304="",N(F304)=0),"",H304/F304)</f>
        <v>0</v>
      </c>
      <c r="J304" s="12">
        <f>IF(H304="","",H304*IFERROR(INDEX(Setup!$B$4:$B$9,MATCH(B304,Setup!$A$4:$A$9,0)),0))</f>
        <v>0</v>
      </c>
      <c r="K304" s="11">
        <f>IF(I304="","",IF(AND(ABS(I304)&gt;0.01,ABS(H304)&gt;=50),IF(H304&lt;0,"Loss - check","Gain - check"),"OK"))</f>
        <v>0</v>
      </c>
    </row>
    <row r="305" spans="1:11">
      <c r="A305" s="10"/>
      <c r="B305" s="7"/>
      <c r="C305" s="9"/>
      <c r="D305" s="9"/>
      <c r="E305" s="12">
        <f>IF(OR(A305="",B305=""),"",SUMIFS('Daily Readings'!$H:$H,'Daily Readings'!$A:$A,A305,'Daily Readings'!$D:$D,B305))</f>
        <v>0</v>
      </c>
      <c r="F305" s="12">
        <f>IF(C305="","",C305+N(D305)-N(E305))</f>
        <v>0</v>
      </c>
      <c r="G305" s="9"/>
      <c r="H305" s="12">
        <f>IF(OR(F305="",G305=""),"",G305-F305)</f>
        <v>0</v>
      </c>
      <c r="I305" s="13">
        <f>IF(OR(H305="",N(F305)=0),"",H305/F305)</f>
        <v>0</v>
      </c>
      <c r="J305" s="12">
        <f>IF(H305="","",H305*IFERROR(INDEX(Setup!$B$4:$B$9,MATCH(B305,Setup!$A$4:$A$9,0)),0))</f>
        <v>0</v>
      </c>
      <c r="K305" s="11">
        <f>IF(I305="","",IF(AND(ABS(I305)&gt;0.01,ABS(H305)&gt;=50),IF(H305&lt;0,"Loss - check","Gain - check"),"OK"))</f>
        <v>0</v>
      </c>
    </row>
    <row r="306" spans="1:11">
      <c r="A306" s="10"/>
      <c r="B306" s="7"/>
      <c r="C306" s="9"/>
      <c r="D306" s="9"/>
      <c r="E306" s="12">
        <f>IF(OR(A306="",B306=""),"",SUMIFS('Daily Readings'!$H:$H,'Daily Readings'!$A:$A,A306,'Daily Readings'!$D:$D,B306))</f>
        <v>0</v>
      </c>
      <c r="F306" s="12">
        <f>IF(C306="","",C306+N(D306)-N(E306))</f>
        <v>0</v>
      </c>
      <c r="G306" s="9"/>
      <c r="H306" s="12">
        <f>IF(OR(F306="",G306=""),"",G306-F306)</f>
        <v>0</v>
      </c>
      <c r="I306" s="13">
        <f>IF(OR(H306="",N(F306)=0),"",H306/F306)</f>
        <v>0</v>
      </c>
      <c r="J306" s="12">
        <f>IF(H306="","",H306*IFERROR(INDEX(Setup!$B$4:$B$9,MATCH(B306,Setup!$A$4:$A$9,0)),0))</f>
        <v>0</v>
      </c>
      <c r="K306" s="11">
        <f>IF(I306="","",IF(AND(ABS(I306)&gt;0.01,ABS(H306)&gt;=50),IF(H306&lt;0,"Loss - check","Gain - check"),"OK"))</f>
        <v>0</v>
      </c>
    </row>
    <row r="307" spans="1:11">
      <c r="A307" s="10"/>
      <c r="B307" s="7"/>
      <c r="C307" s="9"/>
      <c r="D307" s="9"/>
      <c r="E307" s="12">
        <f>IF(OR(A307="",B307=""),"",SUMIFS('Daily Readings'!$H:$H,'Daily Readings'!$A:$A,A307,'Daily Readings'!$D:$D,B307))</f>
        <v>0</v>
      </c>
      <c r="F307" s="12">
        <f>IF(C307="","",C307+N(D307)-N(E307))</f>
        <v>0</v>
      </c>
      <c r="G307" s="9"/>
      <c r="H307" s="12">
        <f>IF(OR(F307="",G307=""),"",G307-F307)</f>
        <v>0</v>
      </c>
      <c r="I307" s="13">
        <f>IF(OR(H307="",N(F307)=0),"",H307/F307)</f>
        <v>0</v>
      </c>
      <c r="J307" s="12">
        <f>IF(H307="","",H307*IFERROR(INDEX(Setup!$B$4:$B$9,MATCH(B307,Setup!$A$4:$A$9,0)),0))</f>
        <v>0</v>
      </c>
      <c r="K307" s="11">
        <f>IF(I307="","",IF(AND(ABS(I307)&gt;0.01,ABS(H307)&gt;=50),IF(H307&lt;0,"Loss - check","Gain - check"),"OK"))</f>
        <v>0</v>
      </c>
    </row>
    <row r="308" spans="1:11">
      <c r="A308" s="10"/>
      <c r="B308" s="7"/>
      <c r="C308" s="9"/>
      <c r="D308" s="9"/>
      <c r="E308" s="12">
        <f>IF(OR(A308="",B308=""),"",SUMIFS('Daily Readings'!$H:$H,'Daily Readings'!$A:$A,A308,'Daily Readings'!$D:$D,B308))</f>
        <v>0</v>
      </c>
      <c r="F308" s="12">
        <f>IF(C308="","",C308+N(D308)-N(E308))</f>
        <v>0</v>
      </c>
      <c r="G308" s="9"/>
      <c r="H308" s="12">
        <f>IF(OR(F308="",G308=""),"",G308-F308)</f>
        <v>0</v>
      </c>
      <c r="I308" s="13">
        <f>IF(OR(H308="",N(F308)=0),"",H308/F308)</f>
        <v>0</v>
      </c>
      <c r="J308" s="12">
        <f>IF(H308="","",H308*IFERROR(INDEX(Setup!$B$4:$B$9,MATCH(B308,Setup!$A$4:$A$9,0)),0))</f>
        <v>0</v>
      </c>
      <c r="K308" s="11">
        <f>IF(I308="","",IF(AND(ABS(I308)&gt;0.01,ABS(H308)&gt;=50),IF(H308&lt;0,"Loss - check","Gain - check"),"OK"))</f>
        <v>0</v>
      </c>
    </row>
    <row r="309" spans="1:11">
      <c r="A309" s="10"/>
      <c r="B309" s="7"/>
      <c r="C309" s="9"/>
      <c r="D309" s="9"/>
      <c r="E309" s="12">
        <f>IF(OR(A309="",B309=""),"",SUMIFS('Daily Readings'!$H:$H,'Daily Readings'!$A:$A,A309,'Daily Readings'!$D:$D,B309))</f>
        <v>0</v>
      </c>
      <c r="F309" s="12">
        <f>IF(C309="","",C309+N(D309)-N(E309))</f>
        <v>0</v>
      </c>
      <c r="G309" s="9"/>
      <c r="H309" s="12">
        <f>IF(OR(F309="",G309=""),"",G309-F309)</f>
        <v>0</v>
      </c>
      <c r="I309" s="13">
        <f>IF(OR(H309="",N(F309)=0),"",H309/F309)</f>
        <v>0</v>
      </c>
      <c r="J309" s="12">
        <f>IF(H309="","",H309*IFERROR(INDEX(Setup!$B$4:$B$9,MATCH(B309,Setup!$A$4:$A$9,0)),0))</f>
        <v>0</v>
      </c>
      <c r="K309" s="11">
        <f>IF(I309="","",IF(AND(ABS(I309)&gt;0.01,ABS(H309)&gt;=50),IF(H309&lt;0,"Loss - check","Gain - check"),"OK"))</f>
        <v>0</v>
      </c>
    </row>
    <row r="310" spans="1:11">
      <c r="A310" s="10"/>
      <c r="B310" s="7"/>
      <c r="C310" s="9"/>
      <c r="D310" s="9"/>
      <c r="E310" s="12">
        <f>IF(OR(A310="",B310=""),"",SUMIFS('Daily Readings'!$H:$H,'Daily Readings'!$A:$A,A310,'Daily Readings'!$D:$D,B310))</f>
        <v>0</v>
      </c>
      <c r="F310" s="12">
        <f>IF(C310="","",C310+N(D310)-N(E310))</f>
        <v>0</v>
      </c>
      <c r="G310" s="9"/>
      <c r="H310" s="12">
        <f>IF(OR(F310="",G310=""),"",G310-F310)</f>
        <v>0</v>
      </c>
      <c r="I310" s="13">
        <f>IF(OR(H310="",N(F310)=0),"",H310/F310)</f>
        <v>0</v>
      </c>
      <c r="J310" s="12">
        <f>IF(H310="","",H310*IFERROR(INDEX(Setup!$B$4:$B$9,MATCH(B310,Setup!$A$4:$A$9,0)),0))</f>
        <v>0</v>
      </c>
      <c r="K310" s="11">
        <f>IF(I310="","",IF(AND(ABS(I310)&gt;0.01,ABS(H310)&gt;=50),IF(H310&lt;0,"Loss - check","Gain - check"),"OK"))</f>
        <v>0</v>
      </c>
    </row>
    <row r="311" spans="1:11">
      <c r="A311" s="10"/>
      <c r="B311" s="7"/>
      <c r="C311" s="9"/>
      <c r="D311" s="9"/>
      <c r="E311" s="12">
        <f>IF(OR(A311="",B311=""),"",SUMIFS('Daily Readings'!$H:$H,'Daily Readings'!$A:$A,A311,'Daily Readings'!$D:$D,B311))</f>
        <v>0</v>
      </c>
      <c r="F311" s="12">
        <f>IF(C311="","",C311+N(D311)-N(E311))</f>
        <v>0</v>
      </c>
      <c r="G311" s="9"/>
      <c r="H311" s="12">
        <f>IF(OR(F311="",G311=""),"",G311-F311)</f>
        <v>0</v>
      </c>
      <c r="I311" s="13">
        <f>IF(OR(H311="",N(F311)=0),"",H311/F311)</f>
        <v>0</v>
      </c>
      <c r="J311" s="12">
        <f>IF(H311="","",H311*IFERROR(INDEX(Setup!$B$4:$B$9,MATCH(B311,Setup!$A$4:$A$9,0)),0))</f>
        <v>0</v>
      </c>
      <c r="K311" s="11">
        <f>IF(I311="","",IF(AND(ABS(I311)&gt;0.01,ABS(H311)&gt;=50),IF(H311&lt;0,"Loss - check","Gain - check"),"OK"))</f>
        <v>0</v>
      </c>
    </row>
    <row r="312" spans="1:11">
      <c r="A312" s="10"/>
      <c r="B312" s="7"/>
      <c r="C312" s="9"/>
      <c r="D312" s="9"/>
      <c r="E312" s="12">
        <f>IF(OR(A312="",B312=""),"",SUMIFS('Daily Readings'!$H:$H,'Daily Readings'!$A:$A,A312,'Daily Readings'!$D:$D,B312))</f>
        <v>0</v>
      </c>
      <c r="F312" s="12">
        <f>IF(C312="","",C312+N(D312)-N(E312))</f>
        <v>0</v>
      </c>
      <c r="G312" s="9"/>
      <c r="H312" s="12">
        <f>IF(OR(F312="",G312=""),"",G312-F312)</f>
        <v>0</v>
      </c>
      <c r="I312" s="13">
        <f>IF(OR(H312="",N(F312)=0),"",H312/F312)</f>
        <v>0</v>
      </c>
      <c r="J312" s="12">
        <f>IF(H312="","",H312*IFERROR(INDEX(Setup!$B$4:$B$9,MATCH(B312,Setup!$A$4:$A$9,0)),0))</f>
        <v>0</v>
      </c>
      <c r="K312" s="11">
        <f>IF(I312="","",IF(AND(ABS(I312)&gt;0.01,ABS(H312)&gt;=50),IF(H312&lt;0,"Loss - check","Gain - check"),"OK"))</f>
        <v>0</v>
      </c>
    </row>
    <row r="313" spans="1:11">
      <c r="A313" s="10"/>
      <c r="B313" s="7"/>
      <c r="C313" s="9"/>
      <c r="D313" s="9"/>
      <c r="E313" s="12">
        <f>IF(OR(A313="",B313=""),"",SUMIFS('Daily Readings'!$H:$H,'Daily Readings'!$A:$A,A313,'Daily Readings'!$D:$D,B313))</f>
        <v>0</v>
      </c>
      <c r="F313" s="12">
        <f>IF(C313="","",C313+N(D313)-N(E313))</f>
        <v>0</v>
      </c>
      <c r="G313" s="9"/>
      <c r="H313" s="12">
        <f>IF(OR(F313="",G313=""),"",G313-F313)</f>
        <v>0</v>
      </c>
      <c r="I313" s="13">
        <f>IF(OR(H313="",N(F313)=0),"",H313/F313)</f>
        <v>0</v>
      </c>
      <c r="J313" s="12">
        <f>IF(H313="","",H313*IFERROR(INDEX(Setup!$B$4:$B$9,MATCH(B313,Setup!$A$4:$A$9,0)),0))</f>
        <v>0</v>
      </c>
      <c r="K313" s="11">
        <f>IF(I313="","",IF(AND(ABS(I313)&gt;0.01,ABS(H313)&gt;=50),IF(H313&lt;0,"Loss - check","Gain - check"),"OK"))</f>
        <v>0</v>
      </c>
    </row>
    <row r="314" spans="1:11">
      <c r="A314" s="10"/>
      <c r="B314" s="7"/>
      <c r="C314" s="9"/>
      <c r="D314" s="9"/>
      <c r="E314" s="12">
        <f>IF(OR(A314="",B314=""),"",SUMIFS('Daily Readings'!$H:$H,'Daily Readings'!$A:$A,A314,'Daily Readings'!$D:$D,B314))</f>
        <v>0</v>
      </c>
      <c r="F314" s="12">
        <f>IF(C314="","",C314+N(D314)-N(E314))</f>
        <v>0</v>
      </c>
      <c r="G314" s="9"/>
      <c r="H314" s="12">
        <f>IF(OR(F314="",G314=""),"",G314-F314)</f>
        <v>0</v>
      </c>
      <c r="I314" s="13">
        <f>IF(OR(H314="",N(F314)=0),"",H314/F314)</f>
        <v>0</v>
      </c>
      <c r="J314" s="12">
        <f>IF(H314="","",H314*IFERROR(INDEX(Setup!$B$4:$B$9,MATCH(B314,Setup!$A$4:$A$9,0)),0))</f>
        <v>0</v>
      </c>
      <c r="K314" s="11">
        <f>IF(I314="","",IF(AND(ABS(I314)&gt;0.01,ABS(H314)&gt;=50),IF(H314&lt;0,"Loss - check","Gain - check"),"OK"))</f>
        <v>0</v>
      </c>
    </row>
    <row r="315" spans="1:11">
      <c r="A315" s="10"/>
      <c r="B315" s="7"/>
      <c r="C315" s="9"/>
      <c r="D315" s="9"/>
      <c r="E315" s="12">
        <f>IF(OR(A315="",B315=""),"",SUMIFS('Daily Readings'!$H:$H,'Daily Readings'!$A:$A,A315,'Daily Readings'!$D:$D,B315))</f>
        <v>0</v>
      </c>
      <c r="F315" s="12">
        <f>IF(C315="","",C315+N(D315)-N(E315))</f>
        <v>0</v>
      </c>
      <c r="G315" s="9"/>
      <c r="H315" s="12">
        <f>IF(OR(F315="",G315=""),"",G315-F315)</f>
        <v>0</v>
      </c>
      <c r="I315" s="13">
        <f>IF(OR(H315="",N(F315)=0),"",H315/F315)</f>
        <v>0</v>
      </c>
      <c r="J315" s="12">
        <f>IF(H315="","",H315*IFERROR(INDEX(Setup!$B$4:$B$9,MATCH(B315,Setup!$A$4:$A$9,0)),0))</f>
        <v>0</v>
      </c>
      <c r="K315" s="11">
        <f>IF(I315="","",IF(AND(ABS(I315)&gt;0.01,ABS(H315)&gt;=50),IF(H315&lt;0,"Loss - check","Gain - check"),"OK"))</f>
        <v>0</v>
      </c>
    </row>
    <row r="316" spans="1:11">
      <c r="A316" s="10"/>
      <c r="B316" s="7"/>
      <c r="C316" s="9"/>
      <c r="D316" s="9"/>
      <c r="E316" s="12">
        <f>IF(OR(A316="",B316=""),"",SUMIFS('Daily Readings'!$H:$H,'Daily Readings'!$A:$A,A316,'Daily Readings'!$D:$D,B316))</f>
        <v>0</v>
      </c>
      <c r="F316" s="12">
        <f>IF(C316="","",C316+N(D316)-N(E316))</f>
        <v>0</v>
      </c>
      <c r="G316" s="9"/>
      <c r="H316" s="12">
        <f>IF(OR(F316="",G316=""),"",G316-F316)</f>
        <v>0</v>
      </c>
      <c r="I316" s="13">
        <f>IF(OR(H316="",N(F316)=0),"",H316/F316)</f>
        <v>0</v>
      </c>
      <c r="J316" s="12">
        <f>IF(H316="","",H316*IFERROR(INDEX(Setup!$B$4:$B$9,MATCH(B316,Setup!$A$4:$A$9,0)),0))</f>
        <v>0</v>
      </c>
      <c r="K316" s="11">
        <f>IF(I316="","",IF(AND(ABS(I316)&gt;0.01,ABS(H316)&gt;=50),IF(H316&lt;0,"Loss - check","Gain - check"),"OK"))</f>
        <v>0</v>
      </c>
    </row>
    <row r="317" spans="1:11">
      <c r="A317" s="10"/>
      <c r="B317" s="7"/>
      <c r="C317" s="9"/>
      <c r="D317" s="9"/>
      <c r="E317" s="12">
        <f>IF(OR(A317="",B317=""),"",SUMIFS('Daily Readings'!$H:$H,'Daily Readings'!$A:$A,A317,'Daily Readings'!$D:$D,B317))</f>
        <v>0</v>
      </c>
      <c r="F317" s="12">
        <f>IF(C317="","",C317+N(D317)-N(E317))</f>
        <v>0</v>
      </c>
      <c r="G317" s="9"/>
      <c r="H317" s="12">
        <f>IF(OR(F317="",G317=""),"",G317-F317)</f>
        <v>0</v>
      </c>
      <c r="I317" s="13">
        <f>IF(OR(H317="",N(F317)=0),"",H317/F317)</f>
        <v>0</v>
      </c>
      <c r="J317" s="12">
        <f>IF(H317="","",H317*IFERROR(INDEX(Setup!$B$4:$B$9,MATCH(B317,Setup!$A$4:$A$9,0)),0))</f>
        <v>0</v>
      </c>
      <c r="K317" s="11">
        <f>IF(I317="","",IF(AND(ABS(I317)&gt;0.01,ABS(H317)&gt;=50),IF(H317&lt;0,"Loss - check","Gain - check"),"OK"))</f>
        <v>0</v>
      </c>
    </row>
    <row r="318" spans="1:11">
      <c r="A318" s="10"/>
      <c r="B318" s="7"/>
      <c r="C318" s="9"/>
      <c r="D318" s="9"/>
      <c r="E318" s="12">
        <f>IF(OR(A318="",B318=""),"",SUMIFS('Daily Readings'!$H:$H,'Daily Readings'!$A:$A,A318,'Daily Readings'!$D:$D,B318))</f>
        <v>0</v>
      </c>
      <c r="F318" s="12">
        <f>IF(C318="","",C318+N(D318)-N(E318))</f>
        <v>0</v>
      </c>
      <c r="G318" s="9"/>
      <c r="H318" s="12">
        <f>IF(OR(F318="",G318=""),"",G318-F318)</f>
        <v>0</v>
      </c>
      <c r="I318" s="13">
        <f>IF(OR(H318="",N(F318)=0),"",H318/F318)</f>
        <v>0</v>
      </c>
      <c r="J318" s="12">
        <f>IF(H318="","",H318*IFERROR(INDEX(Setup!$B$4:$B$9,MATCH(B318,Setup!$A$4:$A$9,0)),0))</f>
        <v>0</v>
      </c>
      <c r="K318" s="11">
        <f>IF(I318="","",IF(AND(ABS(I318)&gt;0.01,ABS(H318)&gt;=50),IF(H318&lt;0,"Loss - check","Gain - check"),"OK"))</f>
        <v>0</v>
      </c>
    </row>
    <row r="319" spans="1:11">
      <c r="A319" s="10"/>
      <c r="B319" s="7"/>
      <c r="C319" s="9"/>
      <c r="D319" s="9"/>
      <c r="E319" s="12">
        <f>IF(OR(A319="",B319=""),"",SUMIFS('Daily Readings'!$H:$H,'Daily Readings'!$A:$A,A319,'Daily Readings'!$D:$D,B319))</f>
        <v>0</v>
      </c>
      <c r="F319" s="12">
        <f>IF(C319="","",C319+N(D319)-N(E319))</f>
        <v>0</v>
      </c>
      <c r="G319" s="9"/>
      <c r="H319" s="12">
        <f>IF(OR(F319="",G319=""),"",G319-F319)</f>
        <v>0</v>
      </c>
      <c r="I319" s="13">
        <f>IF(OR(H319="",N(F319)=0),"",H319/F319)</f>
        <v>0</v>
      </c>
      <c r="J319" s="12">
        <f>IF(H319="","",H319*IFERROR(INDEX(Setup!$B$4:$B$9,MATCH(B319,Setup!$A$4:$A$9,0)),0))</f>
        <v>0</v>
      </c>
      <c r="K319" s="11">
        <f>IF(I319="","",IF(AND(ABS(I319)&gt;0.01,ABS(H319)&gt;=50),IF(H319&lt;0,"Loss - check","Gain - check"),"OK"))</f>
        <v>0</v>
      </c>
    </row>
    <row r="320" spans="1:11">
      <c r="A320" s="10"/>
      <c r="B320" s="7"/>
      <c r="C320" s="9"/>
      <c r="D320" s="9"/>
      <c r="E320" s="12">
        <f>IF(OR(A320="",B320=""),"",SUMIFS('Daily Readings'!$H:$H,'Daily Readings'!$A:$A,A320,'Daily Readings'!$D:$D,B320))</f>
        <v>0</v>
      </c>
      <c r="F320" s="12">
        <f>IF(C320="","",C320+N(D320)-N(E320))</f>
        <v>0</v>
      </c>
      <c r="G320" s="9"/>
      <c r="H320" s="12">
        <f>IF(OR(F320="",G320=""),"",G320-F320)</f>
        <v>0</v>
      </c>
      <c r="I320" s="13">
        <f>IF(OR(H320="",N(F320)=0),"",H320/F320)</f>
        <v>0</v>
      </c>
      <c r="J320" s="12">
        <f>IF(H320="","",H320*IFERROR(INDEX(Setup!$B$4:$B$9,MATCH(B320,Setup!$A$4:$A$9,0)),0))</f>
        <v>0</v>
      </c>
      <c r="K320" s="11">
        <f>IF(I320="","",IF(AND(ABS(I320)&gt;0.01,ABS(H320)&gt;=50),IF(H320&lt;0,"Loss - check","Gain - check"),"OK"))</f>
        <v>0</v>
      </c>
    </row>
    <row r="321" spans="1:11">
      <c r="A321" s="10"/>
      <c r="B321" s="7"/>
      <c r="C321" s="9"/>
      <c r="D321" s="9"/>
      <c r="E321" s="12">
        <f>IF(OR(A321="",B321=""),"",SUMIFS('Daily Readings'!$H:$H,'Daily Readings'!$A:$A,A321,'Daily Readings'!$D:$D,B321))</f>
        <v>0</v>
      </c>
      <c r="F321" s="12">
        <f>IF(C321="","",C321+N(D321)-N(E321))</f>
        <v>0</v>
      </c>
      <c r="G321" s="9"/>
      <c r="H321" s="12">
        <f>IF(OR(F321="",G321=""),"",G321-F321)</f>
        <v>0</v>
      </c>
      <c r="I321" s="13">
        <f>IF(OR(H321="",N(F321)=0),"",H321/F321)</f>
        <v>0</v>
      </c>
      <c r="J321" s="12">
        <f>IF(H321="","",H321*IFERROR(INDEX(Setup!$B$4:$B$9,MATCH(B321,Setup!$A$4:$A$9,0)),0))</f>
        <v>0</v>
      </c>
      <c r="K321" s="11">
        <f>IF(I321="","",IF(AND(ABS(I321)&gt;0.01,ABS(H321)&gt;=50),IF(H321&lt;0,"Loss - check","Gain - check"),"OK"))</f>
        <v>0</v>
      </c>
    </row>
    <row r="322" spans="1:11">
      <c r="A322" s="10"/>
      <c r="B322" s="7"/>
      <c r="C322" s="9"/>
      <c r="D322" s="9"/>
      <c r="E322" s="12">
        <f>IF(OR(A322="",B322=""),"",SUMIFS('Daily Readings'!$H:$H,'Daily Readings'!$A:$A,A322,'Daily Readings'!$D:$D,B322))</f>
        <v>0</v>
      </c>
      <c r="F322" s="12">
        <f>IF(C322="","",C322+N(D322)-N(E322))</f>
        <v>0</v>
      </c>
      <c r="G322" s="9"/>
      <c r="H322" s="12">
        <f>IF(OR(F322="",G322=""),"",G322-F322)</f>
        <v>0</v>
      </c>
      <c r="I322" s="13">
        <f>IF(OR(H322="",N(F322)=0),"",H322/F322)</f>
        <v>0</v>
      </c>
      <c r="J322" s="12">
        <f>IF(H322="","",H322*IFERROR(INDEX(Setup!$B$4:$B$9,MATCH(B322,Setup!$A$4:$A$9,0)),0))</f>
        <v>0</v>
      </c>
      <c r="K322" s="11">
        <f>IF(I322="","",IF(AND(ABS(I322)&gt;0.01,ABS(H322)&gt;=50),IF(H322&lt;0,"Loss - check","Gain - check"),"OK"))</f>
        <v>0</v>
      </c>
    </row>
    <row r="323" spans="1:11">
      <c r="A323" s="10"/>
      <c r="B323" s="7"/>
      <c r="C323" s="9"/>
      <c r="D323" s="9"/>
      <c r="E323" s="12">
        <f>IF(OR(A323="",B323=""),"",SUMIFS('Daily Readings'!$H:$H,'Daily Readings'!$A:$A,A323,'Daily Readings'!$D:$D,B323))</f>
        <v>0</v>
      </c>
      <c r="F323" s="12">
        <f>IF(C323="","",C323+N(D323)-N(E323))</f>
        <v>0</v>
      </c>
      <c r="G323" s="9"/>
      <c r="H323" s="12">
        <f>IF(OR(F323="",G323=""),"",G323-F323)</f>
        <v>0</v>
      </c>
      <c r="I323" s="13">
        <f>IF(OR(H323="",N(F323)=0),"",H323/F323)</f>
        <v>0</v>
      </c>
      <c r="J323" s="12">
        <f>IF(H323="","",H323*IFERROR(INDEX(Setup!$B$4:$B$9,MATCH(B323,Setup!$A$4:$A$9,0)),0))</f>
        <v>0</v>
      </c>
      <c r="K323" s="11">
        <f>IF(I323="","",IF(AND(ABS(I323)&gt;0.01,ABS(H323)&gt;=50),IF(H323&lt;0,"Loss - check","Gain - check"),"OK"))</f>
        <v>0</v>
      </c>
    </row>
    <row r="324" spans="1:11">
      <c r="A324" s="10"/>
      <c r="B324" s="7"/>
      <c r="C324" s="9"/>
      <c r="D324" s="9"/>
      <c r="E324" s="12">
        <f>IF(OR(A324="",B324=""),"",SUMIFS('Daily Readings'!$H:$H,'Daily Readings'!$A:$A,A324,'Daily Readings'!$D:$D,B324))</f>
        <v>0</v>
      </c>
      <c r="F324" s="12">
        <f>IF(C324="","",C324+N(D324)-N(E324))</f>
        <v>0</v>
      </c>
      <c r="G324" s="9"/>
      <c r="H324" s="12">
        <f>IF(OR(F324="",G324=""),"",G324-F324)</f>
        <v>0</v>
      </c>
      <c r="I324" s="13">
        <f>IF(OR(H324="",N(F324)=0),"",H324/F324)</f>
        <v>0</v>
      </c>
      <c r="J324" s="12">
        <f>IF(H324="","",H324*IFERROR(INDEX(Setup!$B$4:$B$9,MATCH(B324,Setup!$A$4:$A$9,0)),0))</f>
        <v>0</v>
      </c>
      <c r="K324" s="11">
        <f>IF(I324="","",IF(AND(ABS(I324)&gt;0.01,ABS(H324)&gt;=50),IF(H324&lt;0,"Loss - check","Gain - check"),"OK"))</f>
        <v>0</v>
      </c>
    </row>
    <row r="325" spans="1:11">
      <c r="A325" s="10"/>
      <c r="B325" s="7"/>
      <c r="C325" s="9"/>
      <c r="D325" s="9"/>
      <c r="E325" s="12">
        <f>IF(OR(A325="",B325=""),"",SUMIFS('Daily Readings'!$H:$H,'Daily Readings'!$A:$A,A325,'Daily Readings'!$D:$D,B325))</f>
        <v>0</v>
      </c>
      <c r="F325" s="12">
        <f>IF(C325="","",C325+N(D325)-N(E325))</f>
        <v>0</v>
      </c>
      <c r="G325" s="9"/>
      <c r="H325" s="12">
        <f>IF(OR(F325="",G325=""),"",G325-F325)</f>
        <v>0</v>
      </c>
      <c r="I325" s="13">
        <f>IF(OR(H325="",N(F325)=0),"",H325/F325)</f>
        <v>0</v>
      </c>
      <c r="J325" s="12">
        <f>IF(H325="","",H325*IFERROR(INDEX(Setup!$B$4:$B$9,MATCH(B325,Setup!$A$4:$A$9,0)),0))</f>
        <v>0</v>
      </c>
      <c r="K325" s="11">
        <f>IF(I325="","",IF(AND(ABS(I325)&gt;0.01,ABS(H325)&gt;=50),IF(H325&lt;0,"Loss - check","Gain - check"),"OK"))</f>
        <v>0</v>
      </c>
    </row>
    <row r="326" spans="1:11">
      <c r="A326" s="10"/>
      <c r="B326" s="7"/>
      <c r="C326" s="9"/>
      <c r="D326" s="9"/>
      <c r="E326" s="12">
        <f>IF(OR(A326="",B326=""),"",SUMIFS('Daily Readings'!$H:$H,'Daily Readings'!$A:$A,A326,'Daily Readings'!$D:$D,B326))</f>
        <v>0</v>
      </c>
      <c r="F326" s="12">
        <f>IF(C326="","",C326+N(D326)-N(E326))</f>
        <v>0</v>
      </c>
      <c r="G326" s="9"/>
      <c r="H326" s="12">
        <f>IF(OR(F326="",G326=""),"",G326-F326)</f>
        <v>0</v>
      </c>
      <c r="I326" s="13">
        <f>IF(OR(H326="",N(F326)=0),"",H326/F326)</f>
        <v>0</v>
      </c>
      <c r="J326" s="12">
        <f>IF(H326="","",H326*IFERROR(INDEX(Setup!$B$4:$B$9,MATCH(B326,Setup!$A$4:$A$9,0)),0))</f>
        <v>0</v>
      </c>
      <c r="K326" s="11">
        <f>IF(I326="","",IF(AND(ABS(I326)&gt;0.01,ABS(H326)&gt;=50),IF(H326&lt;0,"Loss - check","Gain - check"),"OK"))</f>
        <v>0</v>
      </c>
    </row>
    <row r="327" spans="1:11">
      <c r="A327" s="10"/>
      <c r="B327" s="7"/>
      <c r="C327" s="9"/>
      <c r="D327" s="9"/>
      <c r="E327" s="12">
        <f>IF(OR(A327="",B327=""),"",SUMIFS('Daily Readings'!$H:$H,'Daily Readings'!$A:$A,A327,'Daily Readings'!$D:$D,B327))</f>
        <v>0</v>
      </c>
      <c r="F327" s="12">
        <f>IF(C327="","",C327+N(D327)-N(E327))</f>
        <v>0</v>
      </c>
      <c r="G327" s="9"/>
      <c r="H327" s="12">
        <f>IF(OR(F327="",G327=""),"",G327-F327)</f>
        <v>0</v>
      </c>
      <c r="I327" s="13">
        <f>IF(OR(H327="",N(F327)=0),"",H327/F327)</f>
        <v>0</v>
      </c>
      <c r="J327" s="12">
        <f>IF(H327="","",H327*IFERROR(INDEX(Setup!$B$4:$B$9,MATCH(B327,Setup!$A$4:$A$9,0)),0))</f>
        <v>0</v>
      </c>
      <c r="K327" s="11">
        <f>IF(I327="","",IF(AND(ABS(I327)&gt;0.01,ABS(H327)&gt;=50),IF(H327&lt;0,"Loss - check","Gain - check"),"OK"))</f>
        <v>0</v>
      </c>
    </row>
    <row r="328" spans="1:11">
      <c r="A328" s="10"/>
      <c r="B328" s="7"/>
      <c r="C328" s="9"/>
      <c r="D328" s="9"/>
      <c r="E328" s="12">
        <f>IF(OR(A328="",B328=""),"",SUMIFS('Daily Readings'!$H:$H,'Daily Readings'!$A:$A,A328,'Daily Readings'!$D:$D,B328))</f>
        <v>0</v>
      </c>
      <c r="F328" s="12">
        <f>IF(C328="","",C328+N(D328)-N(E328))</f>
        <v>0</v>
      </c>
      <c r="G328" s="9"/>
      <c r="H328" s="12">
        <f>IF(OR(F328="",G328=""),"",G328-F328)</f>
        <v>0</v>
      </c>
      <c r="I328" s="13">
        <f>IF(OR(H328="",N(F328)=0),"",H328/F328)</f>
        <v>0</v>
      </c>
      <c r="J328" s="12">
        <f>IF(H328="","",H328*IFERROR(INDEX(Setup!$B$4:$B$9,MATCH(B328,Setup!$A$4:$A$9,0)),0))</f>
        <v>0</v>
      </c>
      <c r="K328" s="11">
        <f>IF(I328="","",IF(AND(ABS(I328)&gt;0.01,ABS(H328)&gt;=50),IF(H328&lt;0,"Loss - check","Gain - check"),"OK"))</f>
        <v>0</v>
      </c>
    </row>
    <row r="329" spans="1:11">
      <c r="A329" s="10"/>
      <c r="B329" s="7"/>
      <c r="C329" s="9"/>
      <c r="D329" s="9"/>
      <c r="E329" s="12">
        <f>IF(OR(A329="",B329=""),"",SUMIFS('Daily Readings'!$H:$H,'Daily Readings'!$A:$A,A329,'Daily Readings'!$D:$D,B329))</f>
        <v>0</v>
      </c>
      <c r="F329" s="12">
        <f>IF(C329="","",C329+N(D329)-N(E329))</f>
        <v>0</v>
      </c>
      <c r="G329" s="9"/>
      <c r="H329" s="12">
        <f>IF(OR(F329="",G329=""),"",G329-F329)</f>
        <v>0</v>
      </c>
      <c r="I329" s="13">
        <f>IF(OR(H329="",N(F329)=0),"",H329/F329)</f>
        <v>0</v>
      </c>
      <c r="J329" s="12">
        <f>IF(H329="","",H329*IFERROR(INDEX(Setup!$B$4:$B$9,MATCH(B329,Setup!$A$4:$A$9,0)),0))</f>
        <v>0</v>
      </c>
      <c r="K329" s="11">
        <f>IF(I329="","",IF(AND(ABS(I329)&gt;0.01,ABS(H329)&gt;=50),IF(H329&lt;0,"Loss - check","Gain - check"),"OK"))</f>
        <v>0</v>
      </c>
    </row>
    <row r="330" spans="1:11">
      <c r="A330" s="10"/>
      <c r="B330" s="7"/>
      <c r="C330" s="9"/>
      <c r="D330" s="9"/>
      <c r="E330" s="12">
        <f>IF(OR(A330="",B330=""),"",SUMIFS('Daily Readings'!$H:$H,'Daily Readings'!$A:$A,A330,'Daily Readings'!$D:$D,B330))</f>
        <v>0</v>
      </c>
      <c r="F330" s="12">
        <f>IF(C330="","",C330+N(D330)-N(E330))</f>
        <v>0</v>
      </c>
      <c r="G330" s="9"/>
      <c r="H330" s="12">
        <f>IF(OR(F330="",G330=""),"",G330-F330)</f>
        <v>0</v>
      </c>
      <c r="I330" s="13">
        <f>IF(OR(H330="",N(F330)=0),"",H330/F330)</f>
        <v>0</v>
      </c>
      <c r="J330" s="12">
        <f>IF(H330="","",H330*IFERROR(INDEX(Setup!$B$4:$B$9,MATCH(B330,Setup!$A$4:$A$9,0)),0))</f>
        <v>0</v>
      </c>
      <c r="K330" s="11">
        <f>IF(I330="","",IF(AND(ABS(I330)&gt;0.01,ABS(H330)&gt;=50),IF(H330&lt;0,"Loss - check","Gain - check"),"OK"))</f>
        <v>0</v>
      </c>
    </row>
    <row r="331" spans="1:11">
      <c r="A331" s="10"/>
      <c r="B331" s="7"/>
      <c r="C331" s="9"/>
      <c r="D331" s="9"/>
      <c r="E331" s="12">
        <f>IF(OR(A331="",B331=""),"",SUMIFS('Daily Readings'!$H:$H,'Daily Readings'!$A:$A,A331,'Daily Readings'!$D:$D,B331))</f>
        <v>0</v>
      </c>
      <c r="F331" s="12">
        <f>IF(C331="","",C331+N(D331)-N(E331))</f>
        <v>0</v>
      </c>
      <c r="G331" s="9"/>
      <c r="H331" s="12">
        <f>IF(OR(F331="",G331=""),"",G331-F331)</f>
        <v>0</v>
      </c>
      <c r="I331" s="13">
        <f>IF(OR(H331="",N(F331)=0),"",H331/F331)</f>
        <v>0</v>
      </c>
      <c r="J331" s="12">
        <f>IF(H331="","",H331*IFERROR(INDEX(Setup!$B$4:$B$9,MATCH(B331,Setup!$A$4:$A$9,0)),0))</f>
        <v>0</v>
      </c>
      <c r="K331" s="11">
        <f>IF(I331="","",IF(AND(ABS(I331)&gt;0.01,ABS(H331)&gt;=50),IF(H331&lt;0,"Loss - check","Gain - check"),"OK"))</f>
        <v>0</v>
      </c>
    </row>
    <row r="332" spans="1:11">
      <c r="A332" s="10"/>
      <c r="B332" s="7"/>
      <c r="C332" s="9"/>
      <c r="D332" s="9"/>
      <c r="E332" s="12">
        <f>IF(OR(A332="",B332=""),"",SUMIFS('Daily Readings'!$H:$H,'Daily Readings'!$A:$A,A332,'Daily Readings'!$D:$D,B332))</f>
        <v>0</v>
      </c>
      <c r="F332" s="12">
        <f>IF(C332="","",C332+N(D332)-N(E332))</f>
        <v>0</v>
      </c>
      <c r="G332" s="9"/>
      <c r="H332" s="12">
        <f>IF(OR(F332="",G332=""),"",G332-F332)</f>
        <v>0</v>
      </c>
      <c r="I332" s="13">
        <f>IF(OR(H332="",N(F332)=0),"",H332/F332)</f>
        <v>0</v>
      </c>
      <c r="J332" s="12">
        <f>IF(H332="","",H332*IFERROR(INDEX(Setup!$B$4:$B$9,MATCH(B332,Setup!$A$4:$A$9,0)),0))</f>
        <v>0</v>
      </c>
      <c r="K332" s="11">
        <f>IF(I332="","",IF(AND(ABS(I332)&gt;0.01,ABS(H332)&gt;=50),IF(H332&lt;0,"Loss - check","Gain - check"),"OK"))</f>
        <v>0</v>
      </c>
    </row>
    <row r="333" spans="1:11">
      <c r="A333" s="10"/>
      <c r="B333" s="7"/>
      <c r="C333" s="9"/>
      <c r="D333" s="9"/>
      <c r="E333" s="12">
        <f>IF(OR(A333="",B333=""),"",SUMIFS('Daily Readings'!$H:$H,'Daily Readings'!$A:$A,A333,'Daily Readings'!$D:$D,B333))</f>
        <v>0</v>
      </c>
      <c r="F333" s="12">
        <f>IF(C333="","",C333+N(D333)-N(E333))</f>
        <v>0</v>
      </c>
      <c r="G333" s="9"/>
      <c r="H333" s="12">
        <f>IF(OR(F333="",G333=""),"",G333-F333)</f>
        <v>0</v>
      </c>
      <c r="I333" s="13">
        <f>IF(OR(H333="",N(F333)=0),"",H333/F333)</f>
        <v>0</v>
      </c>
      <c r="J333" s="12">
        <f>IF(H333="","",H333*IFERROR(INDEX(Setup!$B$4:$B$9,MATCH(B333,Setup!$A$4:$A$9,0)),0))</f>
        <v>0</v>
      </c>
      <c r="K333" s="11">
        <f>IF(I333="","",IF(AND(ABS(I333)&gt;0.01,ABS(H333)&gt;=50),IF(H333&lt;0,"Loss - check","Gain - check"),"OK"))</f>
        <v>0</v>
      </c>
    </row>
    <row r="334" spans="1:11">
      <c r="A334" s="10"/>
      <c r="B334" s="7"/>
      <c r="C334" s="9"/>
      <c r="D334" s="9"/>
      <c r="E334" s="12">
        <f>IF(OR(A334="",B334=""),"",SUMIFS('Daily Readings'!$H:$H,'Daily Readings'!$A:$A,A334,'Daily Readings'!$D:$D,B334))</f>
        <v>0</v>
      </c>
      <c r="F334" s="12">
        <f>IF(C334="","",C334+N(D334)-N(E334))</f>
        <v>0</v>
      </c>
      <c r="G334" s="9"/>
      <c r="H334" s="12">
        <f>IF(OR(F334="",G334=""),"",G334-F334)</f>
        <v>0</v>
      </c>
      <c r="I334" s="13">
        <f>IF(OR(H334="",N(F334)=0),"",H334/F334)</f>
        <v>0</v>
      </c>
      <c r="J334" s="12">
        <f>IF(H334="","",H334*IFERROR(INDEX(Setup!$B$4:$B$9,MATCH(B334,Setup!$A$4:$A$9,0)),0))</f>
        <v>0</v>
      </c>
      <c r="K334" s="11">
        <f>IF(I334="","",IF(AND(ABS(I334)&gt;0.01,ABS(H334)&gt;=50),IF(H334&lt;0,"Loss - check","Gain - check"),"OK"))</f>
        <v>0</v>
      </c>
    </row>
    <row r="335" spans="1:11">
      <c r="A335" s="10"/>
      <c r="B335" s="7"/>
      <c r="C335" s="9"/>
      <c r="D335" s="9"/>
      <c r="E335" s="12">
        <f>IF(OR(A335="",B335=""),"",SUMIFS('Daily Readings'!$H:$H,'Daily Readings'!$A:$A,A335,'Daily Readings'!$D:$D,B335))</f>
        <v>0</v>
      </c>
      <c r="F335" s="12">
        <f>IF(C335="","",C335+N(D335)-N(E335))</f>
        <v>0</v>
      </c>
      <c r="G335" s="9"/>
      <c r="H335" s="12">
        <f>IF(OR(F335="",G335=""),"",G335-F335)</f>
        <v>0</v>
      </c>
      <c r="I335" s="13">
        <f>IF(OR(H335="",N(F335)=0),"",H335/F335)</f>
        <v>0</v>
      </c>
      <c r="J335" s="12">
        <f>IF(H335="","",H335*IFERROR(INDEX(Setup!$B$4:$B$9,MATCH(B335,Setup!$A$4:$A$9,0)),0))</f>
        <v>0</v>
      </c>
      <c r="K335" s="11">
        <f>IF(I335="","",IF(AND(ABS(I335)&gt;0.01,ABS(H335)&gt;=50),IF(H335&lt;0,"Loss - check","Gain - check"),"OK"))</f>
        <v>0</v>
      </c>
    </row>
    <row r="336" spans="1:11">
      <c r="A336" s="10"/>
      <c r="B336" s="7"/>
      <c r="C336" s="9"/>
      <c r="D336" s="9"/>
      <c r="E336" s="12">
        <f>IF(OR(A336="",B336=""),"",SUMIFS('Daily Readings'!$H:$H,'Daily Readings'!$A:$A,A336,'Daily Readings'!$D:$D,B336))</f>
        <v>0</v>
      </c>
      <c r="F336" s="12">
        <f>IF(C336="","",C336+N(D336)-N(E336))</f>
        <v>0</v>
      </c>
      <c r="G336" s="9"/>
      <c r="H336" s="12">
        <f>IF(OR(F336="",G336=""),"",G336-F336)</f>
        <v>0</v>
      </c>
      <c r="I336" s="13">
        <f>IF(OR(H336="",N(F336)=0),"",H336/F336)</f>
        <v>0</v>
      </c>
      <c r="J336" s="12">
        <f>IF(H336="","",H336*IFERROR(INDEX(Setup!$B$4:$B$9,MATCH(B336,Setup!$A$4:$A$9,0)),0))</f>
        <v>0</v>
      </c>
      <c r="K336" s="11">
        <f>IF(I336="","",IF(AND(ABS(I336)&gt;0.01,ABS(H336)&gt;=50),IF(H336&lt;0,"Loss - check","Gain - check"),"OK"))</f>
        <v>0</v>
      </c>
    </row>
    <row r="337" spans="1:11">
      <c r="A337" s="10"/>
      <c r="B337" s="7"/>
      <c r="C337" s="9"/>
      <c r="D337" s="9"/>
      <c r="E337" s="12">
        <f>IF(OR(A337="",B337=""),"",SUMIFS('Daily Readings'!$H:$H,'Daily Readings'!$A:$A,A337,'Daily Readings'!$D:$D,B337))</f>
        <v>0</v>
      </c>
      <c r="F337" s="12">
        <f>IF(C337="","",C337+N(D337)-N(E337))</f>
        <v>0</v>
      </c>
      <c r="G337" s="9"/>
      <c r="H337" s="12">
        <f>IF(OR(F337="",G337=""),"",G337-F337)</f>
        <v>0</v>
      </c>
      <c r="I337" s="13">
        <f>IF(OR(H337="",N(F337)=0),"",H337/F337)</f>
        <v>0</v>
      </c>
      <c r="J337" s="12">
        <f>IF(H337="","",H337*IFERROR(INDEX(Setup!$B$4:$B$9,MATCH(B337,Setup!$A$4:$A$9,0)),0))</f>
        <v>0</v>
      </c>
      <c r="K337" s="11">
        <f>IF(I337="","",IF(AND(ABS(I337)&gt;0.01,ABS(H337)&gt;=50),IF(H337&lt;0,"Loss - check","Gain - check"),"OK"))</f>
        <v>0</v>
      </c>
    </row>
    <row r="338" spans="1:11">
      <c r="A338" s="10"/>
      <c r="B338" s="7"/>
      <c r="C338" s="9"/>
      <c r="D338" s="9"/>
      <c r="E338" s="12">
        <f>IF(OR(A338="",B338=""),"",SUMIFS('Daily Readings'!$H:$H,'Daily Readings'!$A:$A,A338,'Daily Readings'!$D:$D,B338))</f>
        <v>0</v>
      </c>
      <c r="F338" s="12">
        <f>IF(C338="","",C338+N(D338)-N(E338))</f>
        <v>0</v>
      </c>
      <c r="G338" s="9"/>
      <c r="H338" s="12">
        <f>IF(OR(F338="",G338=""),"",G338-F338)</f>
        <v>0</v>
      </c>
      <c r="I338" s="13">
        <f>IF(OR(H338="",N(F338)=0),"",H338/F338)</f>
        <v>0</v>
      </c>
      <c r="J338" s="12">
        <f>IF(H338="","",H338*IFERROR(INDEX(Setup!$B$4:$B$9,MATCH(B338,Setup!$A$4:$A$9,0)),0))</f>
        <v>0</v>
      </c>
      <c r="K338" s="11">
        <f>IF(I338="","",IF(AND(ABS(I338)&gt;0.01,ABS(H338)&gt;=50),IF(H338&lt;0,"Loss - check","Gain - check"),"OK"))</f>
        <v>0</v>
      </c>
    </row>
    <row r="339" spans="1:11">
      <c r="A339" s="10"/>
      <c r="B339" s="7"/>
      <c r="C339" s="9"/>
      <c r="D339" s="9"/>
      <c r="E339" s="12">
        <f>IF(OR(A339="",B339=""),"",SUMIFS('Daily Readings'!$H:$H,'Daily Readings'!$A:$A,A339,'Daily Readings'!$D:$D,B339))</f>
        <v>0</v>
      </c>
      <c r="F339" s="12">
        <f>IF(C339="","",C339+N(D339)-N(E339))</f>
        <v>0</v>
      </c>
      <c r="G339" s="9"/>
      <c r="H339" s="12">
        <f>IF(OR(F339="",G339=""),"",G339-F339)</f>
        <v>0</v>
      </c>
      <c r="I339" s="13">
        <f>IF(OR(H339="",N(F339)=0),"",H339/F339)</f>
        <v>0</v>
      </c>
      <c r="J339" s="12">
        <f>IF(H339="","",H339*IFERROR(INDEX(Setup!$B$4:$B$9,MATCH(B339,Setup!$A$4:$A$9,0)),0))</f>
        <v>0</v>
      </c>
      <c r="K339" s="11">
        <f>IF(I339="","",IF(AND(ABS(I339)&gt;0.01,ABS(H339)&gt;=50),IF(H339&lt;0,"Loss - check","Gain - check"),"OK"))</f>
        <v>0</v>
      </c>
    </row>
    <row r="340" spans="1:11">
      <c r="A340" s="10"/>
      <c r="B340" s="7"/>
      <c r="C340" s="9"/>
      <c r="D340" s="9"/>
      <c r="E340" s="12">
        <f>IF(OR(A340="",B340=""),"",SUMIFS('Daily Readings'!$H:$H,'Daily Readings'!$A:$A,A340,'Daily Readings'!$D:$D,B340))</f>
        <v>0</v>
      </c>
      <c r="F340" s="12">
        <f>IF(C340="","",C340+N(D340)-N(E340))</f>
        <v>0</v>
      </c>
      <c r="G340" s="9"/>
      <c r="H340" s="12">
        <f>IF(OR(F340="",G340=""),"",G340-F340)</f>
        <v>0</v>
      </c>
      <c r="I340" s="13">
        <f>IF(OR(H340="",N(F340)=0),"",H340/F340)</f>
        <v>0</v>
      </c>
      <c r="J340" s="12">
        <f>IF(H340="","",H340*IFERROR(INDEX(Setup!$B$4:$B$9,MATCH(B340,Setup!$A$4:$A$9,0)),0))</f>
        <v>0</v>
      </c>
      <c r="K340" s="11">
        <f>IF(I340="","",IF(AND(ABS(I340)&gt;0.01,ABS(H340)&gt;=50),IF(H340&lt;0,"Loss - check","Gain - check"),"OK"))</f>
        <v>0</v>
      </c>
    </row>
    <row r="341" spans="1:11">
      <c r="A341" s="10"/>
      <c r="B341" s="7"/>
      <c r="C341" s="9"/>
      <c r="D341" s="9"/>
      <c r="E341" s="12">
        <f>IF(OR(A341="",B341=""),"",SUMIFS('Daily Readings'!$H:$H,'Daily Readings'!$A:$A,A341,'Daily Readings'!$D:$D,B341))</f>
        <v>0</v>
      </c>
      <c r="F341" s="12">
        <f>IF(C341="","",C341+N(D341)-N(E341))</f>
        <v>0</v>
      </c>
      <c r="G341" s="9"/>
      <c r="H341" s="12">
        <f>IF(OR(F341="",G341=""),"",G341-F341)</f>
        <v>0</v>
      </c>
      <c r="I341" s="13">
        <f>IF(OR(H341="",N(F341)=0),"",H341/F341)</f>
        <v>0</v>
      </c>
      <c r="J341" s="12">
        <f>IF(H341="","",H341*IFERROR(INDEX(Setup!$B$4:$B$9,MATCH(B341,Setup!$A$4:$A$9,0)),0))</f>
        <v>0</v>
      </c>
      <c r="K341" s="11">
        <f>IF(I341="","",IF(AND(ABS(I341)&gt;0.01,ABS(H341)&gt;=50),IF(H341&lt;0,"Loss - check","Gain - check"),"OK"))</f>
        <v>0</v>
      </c>
    </row>
    <row r="342" spans="1:11">
      <c r="A342" s="10"/>
      <c r="B342" s="7"/>
      <c r="C342" s="9"/>
      <c r="D342" s="9"/>
      <c r="E342" s="12">
        <f>IF(OR(A342="",B342=""),"",SUMIFS('Daily Readings'!$H:$H,'Daily Readings'!$A:$A,A342,'Daily Readings'!$D:$D,B342))</f>
        <v>0</v>
      </c>
      <c r="F342" s="12">
        <f>IF(C342="","",C342+N(D342)-N(E342))</f>
        <v>0</v>
      </c>
      <c r="G342" s="9"/>
      <c r="H342" s="12">
        <f>IF(OR(F342="",G342=""),"",G342-F342)</f>
        <v>0</v>
      </c>
      <c r="I342" s="13">
        <f>IF(OR(H342="",N(F342)=0),"",H342/F342)</f>
        <v>0</v>
      </c>
      <c r="J342" s="12">
        <f>IF(H342="","",H342*IFERROR(INDEX(Setup!$B$4:$B$9,MATCH(B342,Setup!$A$4:$A$9,0)),0))</f>
        <v>0</v>
      </c>
      <c r="K342" s="11">
        <f>IF(I342="","",IF(AND(ABS(I342)&gt;0.01,ABS(H342)&gt;=50),IF(H342&lt;0,"Loss - check","Gain - check"),"OK"))</f>
        <v>0</v>
      </c>
    </row>
    <row r="343" spans="1:11">
      <c r="A343" s="10"/>
      <c r="B343" s="7"/>
      <c r="C343" s="9"/>
      <c r="D343" s="9"/>
      <c r="E343" s="12">
        <f>IF(OR(A343="",B343=""),"",SUMIFS('Daily Readings'!$H:$H,'Daily Readings'!$A:$A,A343,'Daily Readings'!$D:$D,B343))</f>
        <v>0</v>
      </c>
      <c r="F343" s="12">
        <f>IF(C343="","",C343+N(D343)-N(E343))</f>
        <v>0</v>
      </c>
      <c r="G343" s="9"/>
      <c r="H343" s="12">
        <f>IF(OR(F343="",G343=""),"",G343-F343)</f>
        <v>0</v>
      </c>
      <c r="I343" s="13">
        <f>IF(OR(H343="",N(F343)=0),"",H343/F343)</f>
        <v>0</v>
      </c>
      <c r="J343" s="12">
        <f>IF(H343="","",H343*IFERROR(INDEX(Setup!$B$4:$B$9,MATCH(B343,Setup!$A$4:$A$9,0)),0))</f>
        <v>0</v>
      </c>
      <c r="K343" s="11">
        <f>IF(I343="","",IF(AND(ABS(I343)&gt;0.01,ABS(H343)&gt;=50),IF(H343&lt;0,"Loss - check","Gain - check"),"OK"))</f>
        <v>0</v>
      </c>
    </row>
    <row r="344" spans="1:11">
      <c r="A344" s="10"/>
      <c r="B344" s="7"/>
      <c r="C344" s="9"/>
      <c r="D344" s="9"/>
      <c r="E344" s="12">
        <f>IF(OR(A344="",B344=""),"",SUMIFS('Daily Readings'!$H:$H,'Daily Readings'!$A:$A,A344,'Daily Readings'!$D:$D,B344))</f>
        <v>0</v>
      </c>
      <c r="F344" s="12">
        <f>IF(C344="","",C344+N(D344)-N(E344))</f>
        <v>0</v>
      </c>
      <c r="G344" s="9"/>
      <c r="H344" s="12">
        <f>IF(OR(F344="",G344=""),"",G344-F344)</f>
        <v>0</v>
      </c>
      <c r="I344" s="13">
        <f>IF(OR(H344="",N(F344)=0),"",H344/F344)</f>
        <v>0</v>
      </c>
      <c r="J344" s="12">
        <f>IF(H344="","",H344*IFERROR(INDEX(Setup!$B$4:$B$9,MATCH(B344,Setup!$A$4:$A$9,0)),0))</f>
        <v>0</v>
      </c>
      <c r="K344" s="11">
        <f>IF(I344="","",IF(AND(ABS(I344)&gt;0.01,ABS(H344)&gt;=50),IF(H344&lt;0,"Loss - check","Gain - check"),"OK"))</f>
        <v>0</v>
      </c>
    </row>
    <row r="345" spans="1:11">
      <c r="A345" s="10"/>
      <c r="B345" s="7"/>
      <c r="C345" s="9"/>
      <c r="D345" s="9"/>
      <c r="E345" s="12">
        <f>IF(OR(A345="",B345=""),"",SUMIFS('Daily Readings'!$H:$H,'Daily Readings'!$A:$A,A345,'Daily Readings'!$D:$D,B345))</f>
        <v>0</v>
      </c>
      <c r="F345" s="12">
        <f>IF(C345="","",C345+N(D345)-N(E345))</f>
        <v>0</v>
      </c>
      <c r="G345" s="9"/>
      <c r="H345" s="12">
        <f>IF(OR(F345="",G345=""),"",G345-F345)</f>
        <v>0</v>
      </c>
      <c r="I345" s="13">
        <f>IF(OR(H345="",N(F345)=0),"",H345/F345)</f>
        <v>0</v>
      </c>
      <c r="J345" s="12">
        <f>IF(H345="","",H345*IFERROR(INDEX(Setup!$B$4:$B$9,MATCH(B345,Setup!$A$4:$A$9,0)),0))</f>
        <v>0</v>
      </c>
      <c r="K345" s="11">
        <f>IF(I345="","",IF(AND(ABS(I345)&gt;0.01,ABS(H345)&gt;=50),IF(H345&lt;0,"Loss - check","Gain - check"),"OK"))</f>
        <v>0</v>
      </c>
    </row>
    <row r="346" spans="1:11">
      <c r="A346" s="10"/>
      <c r="B346" s="7"/>
      <c r="C346" s="9"/>
      <c r="D346" s="9"/>
      <c r="E346" s="12">
        <f>IF(OR(A346="",B346=""),"",SUMIFS('Daily Readings'!$H:$H,'Daily Readings'!$A:$A,A346,'Daily Readings'!$D:$D,B346))</f>
        <v>0</v>
      </c>
      <c r="F346" s="12">
        <f>IF(C346="","",C346+N(D346)-N(E346))</f>
        <v>0</v>
      </c>
      <c r="G346" s="9"/>
      <c r="H346" s="12">
        <f>IF(OR(F346="",G346=""),"",G346-F346)</f>
        <v>0</v>
      </c>
      <c r="I346" s="13">
        <f>IF(OR(H346="",N(F346)=0),"",H346/F346)</f>
        <v>0</v>
      </c>
      <c r="J346" s="12">
        <f>IF(H346="","",H346*IFERROR(INDEX(Setup!$B$4:$B$9,MATCH(B346,Setup!$A$4:$A$9,0)),0))</f>
        <v>0</v>
      </c>
      <c r="K346" s="11">
        <f>IF(I346="","",IF(AND(ABS(I346)&gt;0.01,ABS(H346)&gt;=50),IF(H346&lt;0,"Loss - check","Gain - check"),"OK"))</f>
        <v>0</v>
      </c>
    </row>
    <row r="347" spans="1:11">
      <c r="A347" s="10"/>
      <c r="B347" s="7"/>
      <c r="C347" s="9"/>
      <c r="D347" s="9"/>
      <c r="E347" s="12">
        <f>IF(OR(A347="",B347=""),"",SUMIFS('Daily Readings'!$H:$H,'Daily Readings'!$A:$A,A347,'Daily Readings'!$D:$D,B347))</f>
        <v>0</v>
      </c>
      <c r="F347" s="12">
        <f>IF(C347="","",C347+N(D347)-N(E347))</f>
        <v>0</v>
      </c>
      <c r="G347" s="9"/>
      <c r="H347" s="12">
        <f>IF(OR(F347="",G347=""),"",G347-F347)</f>
        <v>0</v>
      </c>
      <c r="I347" s="13">
        <f>IF(OR(H347="",N(F347)=0),"",H347/F347)</f>
        <v>0</v>
      </c>
      <c r="J347" s="12">
        <f>IF(H347="","",H347*IFERROR(INDEX(Setup!$B$4:$B$9,MATCH(B347,Setup!$A$4:$A$9,0)),0))</f>
        <v>0</v>
      </c>
      <c r="K347" s="11">
        <f>IF(I347="","",IF(AND(ABS(I347)&gt;0.01,ABS(H347)&gt;=50),IF(H347&lt;0,"Loss - check","Gain - check"),"OK"))</f>
        <v>0</v>
      </c>
    </row>
    <row r="348" spans="1:11">
      <c r="A348" s="10"/>
      <c r="B348" s="7"/>
      <c r="C348" s="9"/>
      <c r="D348" s="9"/>
      <c r="E348" s="12">
        <f>IF(OR(A348="",B348=""),"",SUMIFS('Daily Readings'!$H:$H,'Daily Readings'!$A:$A,A348,'Daily Readings'!$D:$D,B348))</f>
        <v>0</v>
      </c>
      <c r="F348" s="12">
        <f>IF(C348="","",C348+N(D348)-N(E348))</f>
        <v>0</v>
      </c>
      <c r="G348" s="9"/>
      <c r="H348" s="12">
        <f>IF(OR(F348="",G348=""),"",G348-F348)</f>
        <v>0</v>
      </c>
      <c r="I348" s="13">
        <f>IF(OR(H348="",N(F348)=0),"",H348/F348)</f>
        <v>0</v>
      </c>
      <c r="J348" s="12">
        <f>IF(H348="","",H348*IFERROR(INDEX(Setup!$B$4:$B$9,MATCH(B348,Setup!$A$4:$A$9,0)),0))</f>
        <v>0</v>
      </c>
      <c r="K348" s="11">
        <f>IF(I348="","",IF(AND(ABS(I348)&gt;0.01,ABS(H348)&gt;=50),IF(H348&lt;0,"Loss - check","Gain - check"),"OK"))</f>
        <v>0</v>
      </c>
    </row>
    <row r="349" spans="1:11">
      <c r="A349" s="10"/>
      <c r="B349" s="7"/>
      <c r="C349" s="9"/>
      <c r="D349" s="9"/>
      <c r="E349" s="12">
        <f>IF(OR(A349="",B349=""),"",SUMIFS('Daily Readings'!$H:$H,'Daily Readings'!$A:$A,A349,'Daily Readings'!$D:$D,B349))</f>
        <v>0</v>
      </c>
      <c r="F349" s="12">
        <f>IF(C349="","",C349+N(D349)-N(E349))</f>
        <v>0</v>
      </c>
      <c r="G349" s="9"/>
      <c r="H349" s="12">
        <f>IF(OR(F349="",G349=""),"",G349-F349)</f>
        <v>0</v>
      </c>
      <c r="I349" s="13">
        <f>IF(OR(H349="",N(F349)=0),"",H349/F349)</f>
        <v>0</v>
      </c>
      <c r="J349" s="12">
        <f>IF(H349="","",H349*IFERROR(INDEX(Setup!$B$4:$B$9,MATCH(B349,Setup!$A$4:$A$9,0)),0))</f>
        <v>0</v>
      </c>
      <c r="K349" s="11">
        <f>IF(I349="","",IF(AND(ABS(I349)&gt;0.01,ABS(H349)&gt;=50),IF(H349&lt;0,"Loss - check","Gain - check"),"OK"))</f>
        <v>0</v>
      </c>
    </row>
    <row r="350" spans="1:11">
      <c r="A350" s="10"/>
      <c r="B350" s="7"/>
      <c r="C350" s="9"/>
      <c r="D350" s="9"/>
      <c r="E350" s="12">
        <f>IF(OR(A350="",B350=""),"",SUMIFS('Daily Readings'!$H:$H,'Daily Readings'!$A:$A,A350,'Daily Readings'!$D:$D,B350))</f>
        <v>0</v>
      </c>
      <c r="F350" s="12">
        <f>IF(C350="","",C350+N(D350)-N(E350))</f>
        <v>0</v>
      </c>
      <c r="G350" s="9"/>
      <c r="H350" s="12">
        <f>IF(OR(F350="",G350=""),"",G350-F350)</f>
        <v>0</v>
      </c>
      <c r="I350" s="13">
        <f>IF(OR(H350="",N(F350)=0),"",H350/F350)</f>
        <v>0</v>
      </c>
      <c r="J350" s="12">
        <f>IF(H350="","",H350*IFERROR(INDEX(Setup!$B$4:$B$9,MATCH(B350,Setup!$A$4:$A$9,0)),0))</f>
        <v>0</v>
      </c>
      <c r="K350" s="11">
        <f>IF(I350="","",IF(AND(ABS(I350)&gt;0.01,ABS(H350)&gt;=50),IF(H350&lt;0,"Loss - check","Gain - check"),"OK"))</f>
        <v>0</v>
      </c>
    </row>
    <row r="351" spans="1:11">
      <c r="A351" s="10"/>
      <c r="B351" s="7"/>
      <c r="C351" s="9"/>
      <c r="D351" s="9"/>
      <c r="E351" s="12">
        <f>IF(OR(A351="",B351=""),"",SUMIFS('Daily Readings'!$H:$H,'Daily Readings'!$A:$A,A351,'Daily Readings'!$D:$D,B351))</f>
        <v>0</v>
      </c>
      <c r="F351" s="12">
        <f>IF(C351="","",C351+N(D351)-N(E351))</f>
        <v>0</v>
      </c>
      <c r="G351" s="9"/>
      <c r="H351" s="12">
        <f>IF(OR(F351="",G351=""),"",G351-F351)</f>
        <v>0</v>
      </c>
      <c r="I351" s="13">
        <f>IF(OR(H351="",N(F351)=0),"",H351/F351)</f>
        <v>0</v>
      </c>
      <c r="J351" s="12">
        <f>IF(H351="","",H351*IFERROR(INDEX(Setup!$B$4:$B$9,MATCH(B351,Setup!$A$4:$A$9,0)),0))</f>
        <v>0</v>
      </c>
      <c r="K351" s="11">
        <f>IF(I351="","",IF(AND(ABS(I351)&gt;0.01,ABS(H351)&gt;=50),IF(H351&lt;0,"Loss - check","Gain - check"),"OK"))</f>
        <v>0</v>
      </c>
    </row>
    <row r="352" spans="1:11">
      <c r="A352" s="10"/>
      <c r="B352" s="7"/>
      <c r="C352" s="9"/>
      <c r="D352" s="9"/>
      <c r="E352" s="12">
        <f>IF(OR(A352="",B352=""),"",SUMIFS('Daily Readings'!$H:$H,'Daily Readings'!$A:$A,A352,'Daily Readings'!$D:$D,B352))</f>
        <v>0</v>
      </c>
      <c r="F352" s="12">
        <f>IF(C352="","",C352+N(D352)-N(E352))</f>
        <v>0</v>
      </c>
      <c r="G352" s="9"/>
      <c r="H352" s="12">
        <f>IF(OR(F352="",G352=""),"",G352-F352)</f>
        <v>0</v>
      </c>
      <c r="I352" s="13">
        <f>IF(OR(H352="",N(F352)=0),"",H352/F352)</f>
        <v>0</v>
      </c>
      <c r="J352" s="12">
        <f>IF(H352="","",H352*IFERROR(INDEX(Setup!$B$4:$B$9,MATCH(B352,Setup!$A$4:$A$9,0)),0))</f>
        <v>0</v>
      </c>
      <c r="K352" s="11">
        <f>IF(I352="","",IF(AND(ABS(I352)&gt;0.01,ABS(H352)&gt;=50),IF(H352&lt;0,"Loss - check","Gain - check"),"OK"))</f>
        <v>0</v>
      </c>
    </row>
    <row r="353" spans="1:11">
      <c r="A353" s="10"/>
      <c r="B353" s="7"/>
      <c r="C353" s="9"/>
      <c r="D353" s="9"/>
      <c r="E353" s="12">
        <f>IF(OR(A353="",B353=""),"",SUMIFS('Daily Readings'!$H:$H,'Daily Readings'!$A:$A,A353,'Daily Readings'!$D:$D,B353))</f>
        <v>0</v>
      </c>
      <c r="F353" s="12">
        <f>IF(C353="","",C353+N(D353)-N(E353))</f>
        <v>0</v>
      </c>
      <c r="G353" s="9"/>
      <c r="H353" s="12">
        <f>IF(OR(F353="",G353=""),"",G353-F353)</f>
        <v>0</v>
      </c>
      <c r="I353" s="13">
        <f>IF(OR(H353="",N(F353)=0),"",H353/F353)</f>
        <v>0</v>
      </c>
      <c r="J353" s="12">
        <f>IF(H353="","",H353*IFERROR(INDEX(Setup!$B$4:$B$9,MATCH(B353,Setup!$A$4:$A$9,0)),0))</f>
        <v>0</v>
      </c>
      <c r="K353" s="11">
        <f>IF(I353="","",IF(AND(ABS(I353)&gt;0.01,ABS(H353)&gt;=50),IF(H353&lt;0,"Loss - check","Gain - check"),"OK"))</f>
        <v>0</v>
      </c>
    </row>
    <row r="354" spans="1:11">
      <c r="A354" s="10"/>
      <c r="B354" s="7"/>
      <c r="C354" s="9"/>
      <c r="D354" s="9"/>
      <c r="E354" s="12">
        <f>IF(OR(A354="",B354=""),"",SUMIFS('Daily Readings'!$H:$H,'Daily Readings'!$A:$A,A354,'Daily Readings'!$D:$D,B354))</f>
        <v>0</v>
      </c>
      <c r="F354" s="12">
        <f>IF(C354="","",C354+N(D354)-N(E354))</f>
        <v>0</v>
      </c>
      <c r="G354" s="9"/>
      <c r="H354" s="12">
        <f>IF(OR(F354="",G354=""),"",G354-F354)</f>
        <v>0</v>
      </c>
      <c r="I354" s="13">
        <f>IF(OR(H354="",N(F354)=0),"",H354/F354)</f>
        <v>0</v>
      </c>
      <c r="J354" s="12">
        <f>IF(H354="","",H354*IFERROR(INDEX(Setup!$B$4:$B$9,MATCH(B354,Setup!$A$4:$A$9,0)),0))</f>
        <v>0</v>
      </c>
      <c r="K354" s="11">
        <f>IF(I354="","",IF(AND(ABS(I354)&gt;0.01,ABS(H354)&gt;=50),IF(H354&lt;0,"Loss - check","Gain - check"),"OK"))</f>
        <v>0</v>
      </c>
    </row>
    <row r="355" spans="1:11">
      <c r="A355" s="10"/>
      <c r="B355" s="7"/>
      <c r="C355" s="9"/>
      <c r="D355" s="9"/>
      <c r="E355" s="12">
        <f>IF(OR(A355="",B355=""),"",SUMIFS('Daily Readings'!$H:$H,'Daily Readings'!$A:$A,A355,'Daily Readings'!$D:$D,B355))</f>
        <v>0</v>
      </c>
      <c r="F355" s="12">
        <f>IF(C355="","",C355+N(D355)-N(E355))</f>
        <v>0</v>
      </c>
      <c r="G355" s="9"/>
      <c r="H355" s="12">
        <f>IF(OR(F355="",G355=""),"",G355-F355)</f>
        <v>0</v>
      </c>
      <c r="I355" s="13">
        <f>IF(OR(H355="",N(F355)=0),"",H355/F355)</f>
        <v>0</v>
      </c>
      <c r="J355" s="12">
        <f>IF(H355="","",H355*IFERROR(INDEX(Setup!$B$4:$B$9,MATCH(B355,Setup!$A$4:$A$9,0)),0))</f>
        <v>0</v>
      </c>
      <c r="K355" s="11">
        <f>IF(I355="","",IF(AND(ABS(I355)&gt;0.01,ABS(H355)&gt;=50),IF(H355&lt;0,"Loss - check","Gain - check"),"OK"))</f>
        <v>0</v>
      </c>
    </row>
    <row r="356" spans="1:11">
      <c r="A356" s="10"/>
      <c r="B356" s="7"/>
      <c r="C356" s="9"/>
      <c r="D356" s="9"/>
      <c r="E356" s="12">
        <f>IF(OR(A356="",B356=""),"",SUMIFS('Daily Readings'!$H:$H,'Daily Readings'!$A:$A,A356,'Daily Readings'!$D:$D,B356))</f>
        <v>0</v>
      </c>
      <c r="F356" s="12">
        <f>IF(C356="","",C356+N(D356)-N(E356))</f>
        <v>0</v>
      </c>
      <c r="G356" s="9"/>
      <c r="H356" s="12">
        <f>IF(OR(F356="",G356=""),"",G356-F356)</f>
        <v>0</v>
      </c>
      <c r="I356" s="13">
        <f>IF(OR(H356="",N(F356)=0),"",H356/F356)</f>
        <v>0</v>
      </c>
      <c r="J356" s="12">
        <f>IF(H356="","",H356*IFERROR(INDEX(Setup!$B$4:$B$9,MATCH(B356,Setup!$A$4:$A$9,0)),0))</f>
        <v>0</v>
      </c>
      <c r="K356" s="11">
        <f>IF(I356="","",IF(AND(ABS(I356)&gt;0.01,ABS(H356)&gt;=50),IF(H356&lt;0,"Loss - check","Gain - check"),"OK"))</f>
        <v>0</v>
      </c>
    </row>
    <row r="357" spans="1:11">
      <c r="A357" s="10"/>
      <c r="B357" s="7"/>
      <c r="C357" s="9"/>
      <c r="D357" s="9"/>
      <c r="E357" s="12">
        <f>IF(OR(A357="",B357=""),"",SUMIFS('Daily Readings'!$H:$H,'Daily Readings'!$A:$A,A357,'Daily Readings'!$D:$D,B357))</f>
        <v>0</v>
      </c>
      <c r="F357" s="12">
        <f>IF(C357="","",C357+N(D357)-N(E357))</f>
        <v>0</v>
      </c>
      <c r="G357" s="9"/>
      <c r="H357" s="12">
        <f>IF(OR(F357="",G357=""),"",G357-F357)</f>
        <v>0</v>
      </c>
      <c r="I357" s="13">
        <f>IF(OR(H357="",N(F357)=0),"",H357/F357)</f>
        <v>0</v>
      </c>
      <c r="J357" s="12">
        <f>IF(H357="","",H357*IFERROR(INDEX(Setup!$B$4:$B$9,MATCH(B357,Setup!$A$4:$A$9,0)),0))</f>
        <v>0</v>
      </c>
      <c r="K357" s="11">
        <f>IF(I357="","",IF(AND(ABS(I357)&gt;0.01,ABS(H357)&gt;=50),IF(H357&lt;0,"Loss - check","Gain - check"),"OK"))</f>
        <v>0</v>
      </c>
    </row>
    <row r="358" spans="1:11">
      <c r="A358" s="10"/>
      <c r="B358" s="7"/>
      <c r="C358" s="9"/>
      <c r="D358" s="9"/>
      <c r="E358" s="12">
        <f>IF(OR(A358="",B358=""),"",SUMIFS('Daily Readings'!$H:$H,'Daily Readings'!$A:$A,A358,'Daily Readings'!$D:$D,B358))</f>
        <v>0</v>
      </c>
      <c r="F358" s="12">
        <f>IF(C358="","",C358+N(D358)-N(E358))</f>
        <v>0</v>
      </c>
      <c r="G358" s="9"/>
      <c r="H358" s="12">
        <f>IF(OR(F358="",G358=""),"",G358-F358)</f>
        <v>0</v>
      </c>
      <c r="I358" s="13">
        <f>IF(OR(H358="",N(F358)=0),"",H358/F358)</f>
        <v>0</v>
      </c>
      <c r="J358" s="12">
        <f>IF(H358="","",H358*IFERROR(INDEX(Setup!$B$4:$B$9,MATCH(B358,Setup!$A$4:$A$9,0)),0))</f>
        <v>0</v>
      </c>
      <c r="K358" s="11">
        <f>IF(I358="","",IF(AND(ABS(I358)&gt;0.01,ABS(H358)&gt;=50),IF(H358&lt;0,"Loss - check","Gain - check"),"OK"))</f>
        <v>0</v>
      </c>
    </row>
    <row r="359" spans="1:11">
      <c r="A359" s="10"/>
      <c r="B359" s="7"/>
      <c r="C359" s="9"/>
      <c r="D359" s="9"/>
      <c r="E359" s="12">
        <f>IF(OR(A359="",B359=""),"",SUMIFS('Daily Readings'!$H:$H,'Daily Readings'!$A:$A,A359,'Daily Readings'!$D:$D,B359))</f>
        <v>0</v>
      </c>
      <c r="F359" s="12">
        <f>IF(C359="","",C359+N(D359)-N(E359))</f>
        <v>0</v>
      </c>
      <c r="G359" s="9"/>
      <c r="H359" s="12">
        <f>IF(OR(F359="",G359=""),"",G359-F359)</f>
        <v>0</v>
      </c>
      <c r="I359" s="13">
        <f>IF(OR(H359="",N(F359)=0),"",H359/F359)</f>
        <v>0</v>
      </c>
      <c r="J359" s="12">
        <f>IF(H359="","",H359*IFERROR(INDEX(Setup!$B$4:$B$9,MATCH(B359,Setup!$A$4:$A$9,0)),0))</f>
        <v>0</v>
      </c>
      <c r="K359" s="11">
        <f>IF(I359="","",IF(AND(ABS(I359)&gt;0.01,ABS(H359)&gt;=50),IF(H359&lt;0,"Loss - check","Gain - check"),"OK"))</f>
        <v>0</v>
      </c>
    </row>
    <row r="360" spans="1:11">
      <c r="A360" s="10"/>
      <c r="B360" s="7"/>
      <c r="C360" s="9"/>
      <c r="D360" s="9"/>
      <c r="E360" s="12">
        <f>IF(OR(A360="",B360=""),"",SUMIFS('Daily Readings'!$H:$H,'Daily Readings'!$A:$A,A360,'Daily Readings'!$D:$D,B360))</f>
        <v>0</v>
      </c>
      <c r="F360" s="12">
        <f>IF(C360="","",C360+N(D360)-N(E360))</f>
        <v>0</v>
      </c>
      <c r="G360" s="9"/>
      <c r="H360" s="12">
        <f>IF(OR(F360="",G360=""),"",G360-F360)</f>
        <v>0</v>
      </c>
      <c r="I360" s="13">
        <f>IF(OR(H360="",N(F360)=0),"",H360/F360)</f>
        <v>0</v>
      </c>
      <c r="J360" s="12">
        <f>IF(H360="","",H360*IFERROR(INDEX(Setup!$B$4:$B$9,MATCH(B360,Setup!$A$4:$A$9,0)),0))</f>
        <v>0</v>
      </c>
      <c r="K360" s="11">
        <f>IF(I360="","",IF(AND(ABS(I360)&gt;0.01,ABS(H360)&gt;=50),IF(H360&lt;0,"Loss - check","Gain - check"),"OK"))</f>
        <v>0</v>
      </c>
    </row>
    <row r="361" spans="1:11">
      <c r="A361" s="10"/>
      <c r="B361" s="7"/>
      <c r="C361" s="9"/>
      <c r="D361" s="9"/>
      <c r="E361" s="12">
        <f>IF(OR(A361="",B361=""),"",SUMIFS('Daily Readings'!$H:$H,'Daily Readings'!$A:$A,A361,'Daily Readings'!$D:$D,B361))</f>
        <v>0</v>
      </c>
      <c r="F361" s="12">
        <f>IF(C361="","",C361+N(D361)-N(E361))</f>
        <v>0</v>
      </c>
      <c r="G361" s="9"/>
      <c r="H361" s="12">
        <f>IF(OR(F361="",G361=""),"",G361-F361)</f>
        <v>0</v>
      </c>
      <c r="I361" s="13">
        <f>IF(OR(H361="",N(F361)=0),"",H361/F361)</f>
        <v>0</v>
      </c>
      <c r="J361" s="12">
        <f>IF(H361="","",H361*IFERROR(INDEX(Setup!$B$4:$B$9,MATCH(B361,Setup!$A$4:$A$9,0)),0))</f>
        <v>0</v>
      </c>
      <c r="K361" s="11">
        <f>IF(I361="","",IF(AND(ABS(I361)&gt;0.01,ABS(H361)&gt;=50),IF(H361&lt;0,"Loss - check","Gain - check"),"OK"))</f>
        <v>0</v>
      </c>
    </row>
    <row r="362" spans="1:11">
      <c r="A362" s="10"/>
      <c r="B362" s="7"/>
      <c r="C362" s="9"/>
      <c r="D362" s="9"/>
      <c r="E362" s="12">
        <f>IF(OR(A362="",B362=""),"",SUMIFS('Daily Readings'!$H:$H,'Daily Readings'!$A:$A,A362,'Daily Readings'!$D:$D,B362))</f>
        <v>0</v>
      </c>
      <c r="F362" s="12">
        <f>IF(C362="","",C362+N(D362)-N(E362))</f>
        <v>0</v>
      </c>
      <c r="G362" s="9"/>
      <c r="H362" s="12">
        <f>IF(OR(F362="",G362=""),"",G362-F362)</f>
        <v>0</v>
      </c>
      <c r="I362" s="13">
        <f>IF(OR(H362="",N(F362)=0),"",H362/F362)</f>
        <v>0</v>
      </c>
      <c r="J362" s="12">
        <f>IF(H362="","",H362*IFERROR(INDEX(Setup!$B$4:$B$9,MATCH(B362,Setup!$A$4:$A$9,0)),0))</f>
        <v>0</v>
      </c>
      <c r="K362" s="11">
        <f>IF(I362="","",IF(AND(ABS(I362)&gt;0.01,ABS(H362)&gt;=50),IF(H362&lt;0,"Loss - check","Gain - check"),"OK"))</f>
        <v>0</v>
      </c>
    </row>
    <row r="363" spans="1:11">
      <c r="A363" s="10"/>
      <c r="B363" s="7"/>
      <c r="C363" s="9"/>
      <c r="D363" s="9"/>
      <c r="E363" s="12">
        <f>IF(OR(A363="",B363=""),"",SUMIFS('Daily Readings'!$H:$H,'Daily Readings'!$A:$A,A363,'Daily Readings'!$D:$D,B363))</f>
        <v>0</v>
      </c>
      <c r="F363" s="12">
        <f>IF(C363="","",C363+N(D363)-N(E363))</f>
        <v>0</v>
      </c>
      <c r="G363" s="9"/>
      <c r="H363" s="12">
        <f>IF(OR(F363="",G363=""),"",G363-F363)</f>
        <v>0</v>
      </c>
      <c r="I363" s="13">
        <f>IF(OR(H363="",N(F363)=0),"",H363/F363)</f>
        <v>0</v>
      </c>
      <c r="J363" s="12">
        <f>IF(H363="","",H363*IFERROR(INDEX(Setup!$B$4:$B$9,MATCH(B363,Setup!$A$4:$A$9,0)),0))</f>
        <v>0</v>
      </c>
      <c r="K363" s="11">
        <f>IF(I363="","",IF(AND(ABS(I363)&gt;0.01,ABS(H363)&gt;=50),IF(H363&lt;0,"Loss - check","Gain - check"),"OK"))</f>
        <v>0</v>
      </c>
    </row>
    <row r="364" spans="1:11">
      <c r="A364" s="10"/>
      <c r="B364" s="7"/>
      <c r="C364" s="9"/>
      <c r="D364" s="9"/>
      <c r="E364" s="12">
        <f>IF(OR(A364="",B364=""),"",SUMIFS('Daily Readings'!$H:$H,'Daily Readings'!$A:$A,A364,'Daily Readings'!$D:$D,B364))</f>
        <v>0</v>
      </c>
      <c r="F364" s="12">
        <f>IF(C364="","",C364+N(D364)-N(E364))</f>
        <v>0</v>
      </c>
      <c r="G364" s="9"/>
      <c r="H364" s="12">
        <f>IF(OR(F364="",G364=""),"",G364-F364)</f>
        <v>0</v>
      </c>
      <c r="I364" s="13">
        <f>IF(OR(H364="",N(F364)=0),"",H364/F364)</f>
        <v>0</v>
      </c>
      <c r="J364" s="12">
        <f>IF(H364="","",H364*IFERROR(INDEX(Setup!$B$4:$B$9,MATCH(B364,Setup!$A$4:$A$9,0)),0))</f>
        <v>0</v>
      </c>
      <c r="K364" s="11">
        <f>IF(I364="","",IF(AND(ABS(I364)&gt;0.01,ABS(H364)&gt;=50),IF(H364&lt;0,"Loss - check","Gain - check"),"OK"))</f>
        <v>0</v>
      </c>
    </row>
    <row r="365" spans="1:11">
      <c r="A365" s="10"/>
      <c r="B365" s="7"/>
      <c r="C365" s="9"/>
      <c r="D365" s="9"/>
      <c r="E365" s="12">
        <f>IF(OR(A365="",B365=""),"",SUMIFS('Daily Readings'!$H:$H,'Daily Readings'!$A:$A,A365,'Daily Readings'!$D:$D,B365))</f>
        <v>0</v>
      </c>
      <c r="F365" s="12">
        <f>IF(C365="","",C365+N(D365)-N(E365))</f>
        <v>0</v>
      </c>
      <c r="G365" s="9"/>
      <c r="H365" s="12">
        <f>IF(OR(F365="",G365=""),"",G365-F365)</f>
        <v>0</v>
      </c>
      <c r="I365" s="13">
        <f>IF(OR(H365="",N(F365)=0),"",H365/F365)</f>
        <v>0</v>
      </c>
      <c r="J365" s="12">
        <f>IF(H365="","",H365*IFERROR(INDEX(Setup!$B$4:$B$9,MATCH(B365,Setup!$A$4:$A$9,0)),0))</f>
        <v>0</v>
      </c>
      <c r="K365" s="11">
        <f>IF(I365="","",IF(AND(ABS(I365)&gt;0.01,ABS(H365)&gt;=50),IF(H365&lt;0,"Loss - check","Gain - check"),"OK"))</f>
        <v>0</v>
      </c>
    </row>
    <row r="366" spans="1:11">
      <c r="A366" s="10"/>
      <c r="B366" s="7"/>
      <c r="C366" s="9"/>
      <c r="D366" s="9"/>
      <c r="E366" s="12">
        <f>IF(OR(A366="",B366=""),"",SUMIFS('Daily Readings'!$H:$H,'Daily Readings'!$A:$A,A366,'Daily Readings'!$D:$D,B366))</f>
        <v>0</v>
      </c>
      <c r="F366" s="12">
        <f>IF(C366="","",C366+N(D366)-N(E366))</f>
        <v>0</v>
      </c>
      <c r="G366" s="9"/>
      <c r="H366" s="12">
        <f>IF(OR(F366="",G366=""),"",G366-F366)</f>
        <v>0</v>
      </c>
      <c r="I366" s="13">
        <f>IF(OR(H366="",N(F366)=0),"",H366/F366)</f>
        <v>0</v>
      </c>
      <c r="J366" s="12">
        <f>IF(H366="","",H366*IFERROR(INDEX(Setup!$B$4:$B$9,MATCH(B366,Setup!$A$4:$A$9,0)),0))</f>
        <v>0</v>
      </c>
      <c r="K366" s="11">
        <f>IF(I366="","",IF(AND(ABS(I366)&gt;0.01,ABS(H366)&gt;=50),IF(H366&lt;0,"Loss - check","Gain - check"),"OK"))</f>
        <v>0</v>
      </c>
    </row>
    <row r="367" spans="1:11">
      <c r="A367" s="10"/>
      <c r="B367" s="7"/>
      <c r="C367" s="9"/>
      <c r="D367" s="9"/>
      <c r="E367" s="12">
        <f>IF(OR(A367="",B367=""),"",SUMIFS('Daily Readings'!$H:$H,'Daily Readings'!$A:$A,A367,'Daily Readings'!$D:$D,B367))</f>
        <v>0</v>
      </c>
      <c r="F367" s="12">
        <f>IF(C367="","",C367+N(D367)-N(E367))</f>
        <v>0</v>
      </c>
      <c r="G367" s="9"/>
      <c r="H367" s="12">
        <f>IF(OR(F367="",G367=""),"",G367-F367)</f>
        <v>0</v>
      </c>
      <c r="I367" s="13">
        <f>IF(OR(H367="",N(F367)=0),"",H367/F367)</f>
        <v>0</v>
      </c>
      <c r="J367" s="12">
        <f>IF(H367="","",H367*IFERROR(INDEX(Setup!$B$4:$B$9,MATCH(B367,Setup!$A$4:$A$9,0)),0))</f>
        <v>0</v>
      </c>
      <c r="K367" s="11">
        <f>IF(I367="","",IF(AND(ABS(I367)&gt;0.01,ABS(H367)&gt;=50),IF(H367&lt;0,"Loss - check","Gain - check"),"OK"))</f>
        <v>0</v>
      </c>
    </row>
    <row r="368" spans="1:11">
      <c r="A368" s="10"/>
      <c r="B368" s="7"/>
      <c r="C368" s="9"/>
      <c r="D368" s="9"/>
      <c r="E368" s="12">
        <f>IF(OR(A368="",B368=""),"",SUMIFS('Daily Readings'!$H:$H,'Daily Readings'!$A:$A,A368,'Daily Readings'!$D:$D,B368))</f>
        <v>0</v>
      </c>
      <c r="F368" s="12">
        <f>IF(C368="","",C368+N(D368)-N(E368))</f>
        <v>0</v>
      </c>
      <c r="G368" s="9"/>
      <c r="H368" s="12">
        <f>IF(OR(F368="",G368=""),"",G368-F368)</f>
        <v>0</v>
      </c>
      <c r="I368" s="13">
        <f>IF(OR(H368="",N(F368)=0),"",H368/F368)</f>
        <v>0</v>
      </c>
      <c r="J368" s="12">
        <f>IF(H368="","",H368*IFERROR(INDEX(Setup!$B$4:$B$9,MATCH(B368,Setup!$A$4:$A$9,0)),0))</f>
        <v>0</v>
      </c>
      <c r="K368" s="11">
        <f>IF(I368="","",IF(AND(ABS(I368)&gt;0.01,ABS(H368)&gt;=50),IF(H368&lt;0,"Loss - check","Gain - check"),"OK"))</f>
        <v>0</v>
      </c>
    </row>
    <row r="369" spans="1:11">
      <c r="A369" s="10"/>
      <c r="B369" s="7"/>
      <c r="C369" s="9"/>
      <c r="D369" s="9"/>
      <c r="E369" s="12">
        <f>IF(OR(A369="",B369=""),"",SUMIFS('Daily Readings'!$H:$H,'Daily Readings'!$A:$A,A369,'Daily Readings'!$D:$D,B369))</f>
        <v>0</v>
      </c>
      <c r="F369" s="12">
        <f>IF(C369="","",C369+N(D369)-N(E369))</f>
        <v>0</v>
      </c>
      <c r="G369" s="9"/>
      <c r="H369" s="12">
        <f>IF(OR(F369="",G369=""),"",G369-F369)</f>
        <v>0</v>
      </c>
      <c r="I369" s="13">
        <f>IF(OR(H369="",N(F369)=0),"",H369/F369)</f>
        <v>0</v>
      </c>
      <c r="J369" s="12">
        <f>IF(H369="","",H369*IFERROR(INDEX(Setup!$B$4:$B$9,MATCH(B369,Setup!$A$4:$A$9,0)),0))</f>
        <v>0</v>
      </c>
      <c r="K369" s="11">
        <f>IF(I369="","",IF(AND(ABS(I369)&gt;0.01,ABS(H369)&gt;=50),IF(H369&lt;0,"Loss - check","Gain - check"),"OK"))</f>
        <v>0</v>
      </c>
    </row>
    <row r="370" spans="1:11">
      <c r="A370" s="10"/>
      <c r="B370" s="7"/>
      <c r="C370" s="9"/>
      <c r="D370" s="9"/>
      <c r="E370" s="12">
        <f>IF(OR(A370="",B370=""),"",SUMIFS('Daily Readings'!$H:$H,'Daily Readings'!$A:$A,A370,'Daily Readings'!$D:$D,B370))</f>
        <v>0</v>
      </c>
      <c r="F370" s="12">
        <f>IF(C370="","",C370+N(D370)-N(E370))</f>
        <v>0</v>
      </c>
      <c r="G370" s="9"/>
      <c r="H370" s="12">
        <f>IF(OR(F370="",G370=""),"",G370-F370)</f>
        <v>0</v>
      </c>
      <c r="I370" s="13">
        <f>IF(OR(H370="",N(F370)=0),"",H370/F370)</f>
        <v>0</v>
      </c>
      <c r="J370" s="12">
        <f>IF(H370="","",H370*IFERROR(INDEX(Setup!$B$4:$B$9,MATCH(B370,Setup!$A$4:$A$9,0)),0))</f>
        <v>0</v>
      </c>
      <c r="K370" s="11">
        <f>IF(I370="","",IF(AND(ABS(I370)&gt;0.01,ABS(H370)&gt;=50),IF(H370&lt;0,"Loss - check","Gain - check"),"OK"))</f>
        <v>0</v>
      </c>
    </row>
    <row r="371" spans="1:11">
      <c r="A371" s="10"/>
      <c r="B371" s="7"/>
      <c r="C371" s="9"/>
      <c r="D371" s="9"/>
      <c r="E371" s="12">
        <f>IF(OR(A371="",B371=""),"",SUMIFS('Daily Readings'!$H:$H,'Daily Readings'!$A:$A,A371,'Daily Readings'!$D:$D,B371))</f>
        <v>0</v>
      </c>
      <c r="F371" s="12">
        <f>IF(C371="","",C371+N(D371)-N(E371))</f>
        <v>0</v>
      </c>
      <c r="G371" s="9"/>
      <c r="H371" s="12">
        <f>IF(OR(F371="",G371=""),"",G371-F371)</f>
        <v>0</v>
      </c>
      <c r="I371" s="13">
        <f>IF(OR(H371="",N(F371)=0),"",H371/F371)</f>
        <v>0</v>
      </c>
      <c r="J371" s="12">
        <f>IF(H371="","",H371*IFERROR(INDEX(Setup!$B$4:$B$9,MATCH(B371,Setup!$A$4:$A$9,0)),0))</f>
        <v>0</v>
      </c>
      <c r="K371" s="11">
        <f>IF(I371="","",IF(AND(ABS(I371)&gt;0.01,ABS(H371)&gt;=50),IF(H371&lt;0,"Loss - check","Gain - check"),"OK"))</f>
        <v>0</v>
      </c>
    </row>
    <row r="372" spans="1:11">
      <c r="A372" s="10"/>
      <c r="B372" s="7"/>
      <c r="C372" s="9"/>
      <c r="D372" s="9"/>
      <c r="E372" s="12">
        <f>IF(OR(A372="",B372=""),"",SUMIFS('Daily Readings'!$H:$H,'Daily Readings'!$A:$A,A372,'Daily Readings'!$D:$D,B372))</f>
        <v>0</v>
      </c>
      <c r="F372" s="12">
        <f>IF(C372="","",C372+N(D372)-N(E372))</f>
        <v>0</v>
      </c>
      <c r="G372" s="9"/>
      <c r="H372" s="12">
        <f>IF(OR(F372="",G372=""),"",G372-F372)</f>
        <v>0</v>
      </c>
      <c r="I372" s="13">
        <f>IF(OR(H372="",N(F372)=0),"",H372/F372)</f>
        <v>0</v>
      </c>
      <c r="J372" s="12">
        <f>IF(H372="","",H372*IFERROR(INDEX(Setup!$B$4:$B$9,MATCH(B372,Setup!$A$4:$A$9,0)),0))</f>
        <v>0</v>
      </c>
      <c r="K372" s="11">
        <f>IF(I372="","",IF(AND(ABS(I372)&gt;0.01,ABS(H372)&gt;=50),IF(H372&lt;0,"Loss - check","Gain - check"),"OK"))</f>
        <v>0</v>
      </c>
    </row>
    <row r="373" spans="1:11">
      <c r="A373" s="10"/>
      <c r="B373" s="7"/>
      <c r="C373" s="9"/>
      <c r="D373" s="9"/>
      <c r="E373" s="12">
        <f>IF(OR(A373="",B373=""),"",SUMIFS('Daily Readings'!$H:$H,'Daily Readings'!$A:$A,A373,'Daily Readings'!$D:$D,B373))</f>
        <v>0</v>
      </c>
      <c r="F373" s="12">
        <f>IF(C373="","",C373+N(D373)-N(E373))</f>
        <v>0</v>
      </c>
      <c r="G373" s="9"/>
      <c r="H373" s="12">
        <f>IF(OR(F373="",G373=""),"",G373-F373)</f>
        <v>0</v>
      </c>
      <c r="I373" s="13">
        <f>IF(OR(H373="",N(F373)=0),"",H373/F373)</f>
        <v>0</v>
      </c>
      <c r="J373" s="12">
        <f>IF(H373="","",H373*IFERROR(INDEX(Setup!$B$4:$B$9,MATCH(B373,Setup!$A$4:$A$9,0)),0))</f>
        <v>0</v>
      </c>
      <c r="K373" s="11">
        <f>IF(I373="","",IF(AND(ABS(I373)&gt;0.01,ABS(H373)&gt;=50),IF(H373&lt;0,"Loss - check","Gain - check"),"OK"))</f>
        <v>0</v>
      </c>
    </row>
    <row r="374" spans="1:11">
      <c r="A374" s="10"/>
      <c r="B374" s="7"/>
      <c r="C374" s="9"/>
      <c r="D374" s="9"/>
      <c r="E374" s="12">
        <f>IF(OR(A374="",B374=""),"",SUMIFS('Daily Readings'!$H:$H,'Daily Readings'!$A:$A,A374,'Daily Readings'!$D:$D,B374))</f>
        <v>0</v>
      </c>
      <c r="F374" s="12">
        <f>IF(C374="","",C374+N(D374)-N(E374))</f>
        <v>0</v>
      </c>
      <c r="G374" s="9"/>
      <c r="H374" s="12">
        <f>IF(OR(F374="",G374=""),"",G374-F374)</f>
        <v>0</v>
      </c>
      <c r="I374" s="13">
        <f>IF(OR(H374="",N(F374)=0),"",H374/F374)</f>
        <v>0</v>
      </c>
      <c r="J374" s="12">
        <f>IF(H374="","",H374*IFERROR(INDEX(Setup!$B$4:$B$9,MATCH(B374,Setup!$A$4:$A$9,0)),0))</f>
        <v>0</v>
      </c>
      <c r="K374" s="11">
        <f>IF(I374="","",IF(AND(ABS(I374)&gt;0.01,ABS(H374)&gt;=50),IF(H374&lt;0,"Loss - check","Gain - check"),"OK"))</f>
        <v>0</v>
      </c>
    </row>
    <row r="375" spans="1:11">
      <c r="A375" s="10"/>
      <c r="B375" s="7"/>
      <c r="C375" s="9"/>
      <c r="D375" s="9"/>
      <c r="E375" s="12">
        <f>IF(OR(A375="",B375=""),"",SUMIFS('Daily Readings'!$H:$H,'Daily Readings'!$A:$A,A375,'Daily Readings'!$D:$D,B375))</f>
        <v>0</v>
      </c>
      <c r="F375" s="12">
        <f>IF(C375="","",C375+N(D375)-N(E375))</f>
        <v>0</v>
      </c>
      <c r="G375" s="9"/>
      <c r="H375" s="12">
        <f>IF(OR(F375="",G375=""),"",G375-F375)</f>
        <v>0</v>
      </c>
      <c r="I375" s="13">
        <f>IF(OR(H375="",N(F375)=0),"",H375/F375)</f>
        <v>0</v>
      </c>
      <c r="J375" s="12">
        <f>IF(H375="","",H375*IFERROR(INDEX(Setup!$B$4:$B$9,MATCH(B375,Setup!$A$4:$A$9,0)),0))</f>
        <v>0</v>
      </c>
      <c r="K375" s="11">
        <f>IF(I375="","",IF(AND(ABS(I375)&gt;0.01,ABS(H375)&gt;=50),IF(H375&lt;0,"Loss - check","Gain - check"),"OK"))</f>
        <v>0</v>
      </c>
    </row>
    <row r="376" spans="1:11">
      <c r="A376" s="10"/>
      <c r="B376" s="7"/>
      <c r="C376" s="9"/>
      <c r="D376" s="9"/>
      <c r="E376" s="12">
        <f>IF(OR(A376="",B376=""),"",SUMIFS('Daily Readings'!$H:$H,'Daily Readings'!$A:$A,A376,'Daily Readings'!$D:$D,B376))</f>
        <v>0</v>
      </c>
      <c r="F376" s="12">
        <f>IF(C376="","",C376+N(D376)-N(E376))</f>
        <v>0</v>
      </c>
      <c r="G376" s="9"/>
      <c r="H376" s="12">
        <f>IF(OR(F376="",G376=""),"",G376-F376)</f>
        <v>0</v>
      </c>
      <c r="I376" s="13">
        <f>IF(OR(H376="",N(F376)=0),"",H376/F376)</f>
        <v>0</v>
      </c>
      <c r="J376" s="12">
        <f>IF(H376="","",H376*IFERROR(INDEX(Setup!$B$4:$B$9,MATCH(B376,Setup!$A$4:$A$9,0)),0))</f>
        <v>0</v>
      </c>
      <c r="K376" s="11">
        <f>IF(I376="","",IF(AND(ABS(I376)&gt;0.01,ABS(H376)&gt;=50),IF(H376&lt;0,"Loss - check","Gain - check"),"OK"))</f>
        <v>0</v>
      </c>
    </row>
    <row r="377" spans="1:11">
      <c r="A377" s="10"/>
      <c r="B377" s="7"/>
      <c r="C377" s="9"/>
      <c r="D377" s="9"/>
      <c r="E377" s="12">
        <f>IF(OR(A377="",B377=""),"",SUMIFS('Daily Readings'!$H:$H,'Daily Readings'!$A:$A,A377,'Daily Readings'!$D:$D,B377))</f>
        <v>0</v>
      </c>
      <c r="F377" s="12">
        <f>IF(C377="","",C377+N(D377)-N(E377))</f>
        <v>0</v>
      </c>
      <c r="G377" s="9"/>
      <c r="H377" s="12">
        <f>IF(OR(F377="",G377=""),"",G377-F377)</f>
        <v>0</v>
      </c>
      <c r="I377" s="13">
        <f>IF(OR(H377="",N(F377)=0),"",H377/F377)</f>
        <v>0</v>
      </c>
      <c r="J377" s="12">
        <f>IF(H377="","",H377*IFERROR(INDEX(Setup!$B$4:$B$9,MATCH(B377,Setup!$A$4:$A$9,0)),0))</f>
        <v>0</v>
      </c>
      <c r="K377" s="11">
        <f>IF(I377="","",IF(AND(ABS(I377)&gt;0.01,ABS(H377)&gt;=50),IF(H377&lt;0,"Loss - check","Gain - check"),"OK"))</f>
        <v>0</v>
      </c>
    </row>
    <row r="378" spans="1:11">
      <c r="A378" s="10"/>
      <c r="B378" s="7"/>
      <c r="C378" s="9"/>
      <c r="D378" s="9"/>
      <c r="E378" s="12">
        <f>IF(OR(A378="",B378=""),"",SUMIFS('Daily Readings'!$H:$H,'Daily Readings'!$A:$A,A378,'Daily Readings'!$D:$D,B378))</f>
        <v>0</v>
      </c>
      <c r="F378" s="12">
        <f>IF(C378="","",C378+N(D378)-N(E378))</f>
        <v>0</v>
      </c>
      <c r="G378" s="9"/>
      <c r="H378" s="12">
        <f>IF(OR(F378="",G378=""),"",G378-F378)</f>
        <v>0</v>
      </c>
      <c r="I378" s="13">
        <f>IF(OR(H378="",N(F378)=0),"",H378/F378)</f>
        <v>0</v>
      </c>
      <c r="J378" s="12">
        <f>IF(H378="","",H378*IFERROR(INDEX(Setup!$B$4:$B$9,MATCH(B378,Setup!$A$4:$A$9,0)),0))</f>
        <v>0</v>
      </c>
      <c r="K378" s="11">
        <f>IF(I378="","",IF(AND(ABS(I378)&gt;0.01,ABS(H378)&gt;=50),IF(H378&lt;0,"Loss - check","Gain - check"),"OK"))</f>
        <v>0</v>
      </c>
    </row>
    <row r="379" spans="1:11">
      <c r="A379" s="10"/>
      <c r="B379" s="7"/>
      <c r="C379" s="9"/>
      <c r="D379" s="9"/>
      <c r="E379" s="12">
        <f>IF(OR(A379="",B379=""),"",SUMIFS('Daily Readings'!$H:$H,'Daily Readings'!$A:$A,A379,'Daily Readings'!$D:$D,B379))</f>
        <v>0</v>
      </c>
      <c r="F379" s="12">
        <f>IF(C379="","",C379+N(D379)-N(E379))</f>
        <v>0</v>
      </c>
      <c r="G379" s="9"/>
      <c r="H379" s="12">
        <f>IF(OR(F379="",G379=""),"",G379-F379)</f>
        <v>0</v>
      </c>
      <c r="I379" s="13">
        <f>IF(OR(H379="",N(F379)=0),"",H379/F379)</f>
        <v>0</v>
      </c>
      <c r="J379" s="12">
        <f>IF(H379="","",H379*IFERROR(INDEX(Setup!$B$4:$B$9,MATCH(B379,Setup!$A$4:$A$9,0)),0))</f>
        <v>0</v>
      </c>
      <c r="K379" s="11">
        <f>IF(I379="","",IF(AND(ABS(I379)&gt;0.01,ABS(H379)&gt;=50),IF(H379&lt;0,"Loss - check","Gain - check"),"OK"))</f>
        <v>0</v>
      </c>
    </row>
    <row r="380" spans="1:11">
      <c r="A380" s="10"/>
      <c r="B380" s="7"/>
      <c r="C380" s="9"/>
      <c r="D380" s="9"/>
      <c r="E380" s="12">
        <f>IF(OR(A380="",B380=""),"",SUMIFS('Daily Readings'!$H:$H,'Daily Readings'!$A:$A,A380,'Daily Readings'!$D:$D,B380))</f>
        <v>0</v>
      </c>
      <c r="F380" s="12">
        <f>IF(C380="","",C380+N(D380)-N(E380))</f>
        <v>0</v>
      </c>
      <c r="G380" s="9"/>
      <c r="H380" s="12">
        <f>IF(OR(F380="",G380=""),"",G380-F380)</f>
        <v>0</v>
      </c>
      <c r="I380" s="13">
        <f>IF(OR(H380="",N(F380)=0),"",H380/F380)</f>
        <v>0</v>
      </c>
      <c r="J380" s="12">
        <f>IF(H380="","",H380*IFERROR(INDEX(Setup!$B$4:$B$9,MATCH(B380,Setup!$A$4:$A$9,0)),0))</f>
        <v>0</v>
      </c>
      <c r="K380" s="11">
        <f>IF(I380="","",IF(AND(ABS(I380)&gt;0.01,ABS(H380)&gt;=50),IF(H380&lt;0,"Loss - check","Gain - check"),"OK"))</f>
        <v>0</v>
      </c>
    </row>
    <row r="381" spans="1:11">
      <c r="A381" s="10"/>
      <c r="B381" s="7"/>
      <c r="C381" s="9"/>
      <c r="D381" s="9"/>
      <c r="E381" s="12">
        <f>IF(OR(A381="",B381=""),"",SUMIFS('Daily Readings'!$H:$H,'Daily Readings'!$A:$A,A381,'Daily Readings'!$D:$D,B381))</f>
        <v>0</v>
      </c>
      <c r="F381" s="12">
        <f>IF(C381="","",C381+N(D381)-N(E381))</f>
        <v>0</v>
      </c>
      <c r="G381" s="9"/>
      <c r="H381" s="12">
        <f>IF(OR(F381="",G381=""),"",G381-F381)</f>
        <v>0</v>
      </c>
      <c r="I381" s="13">
        <f>IF(OR(H381="",N(F381)=0),"",H381/F381)</f>
        <v>0</v>
      </c>
      <c r="J381" s="12">
        <f>IF(H381="","",H381*IFERROR(INDEX(Setup!$B$4:$B$9,MATCH(B381,Setup!$A$4:$A$9,0)),0))</f>
        <v>0</v>
      </c>
      <c r="K381" s="11">
        <f>IF(I381="","",IF(AND(ABS(I381)&gt;0.01,ABS(H381)&gt;=50),IF(H381&lt;0,"Loss - check","Gain - check"),"OK"))</f>
        <v>0</v>
      </c>
    </row>
    <row r="382" spans="1:11">
      <c r="A382" s="10"/>
      <c r="B382" s="7"/>
      <c r="C382" s="9"/>
      <c r="D382" s="9"/>
      <c r="E382" s="12">
        <f>IF(OR(A382="",B382=""),"",SUMIFS('Daily Readings'!$H:$H,'Daily Readings'!$A:$A,A382,'Daily Readings'!$D:$D,B382))</f>
        <v>0</v>
      </c>
      <c r="F382" s="12">
        <f>IF(C382="","",C382+N(D382)-N(E382))</f>
        <v>0</v>
      </c>
      <c r="G382" s="9"/>
      <c r="H382" s="12">
        <f>IF(OR(F382="",G382=""),"",G382-F382)</f>
        <v>0</v>
      </c>
      <c r="I382" s="13">
        <f>IF(OR(H382="",N(F382)=0),"",H382/F382)</f>
        <v>0</v>
      </c>
      <c r="J382" s="12">
        <f>IF(H382="","",H382*IFERROR(INDEX(Setup!$B$4:$B$9,MATCH(B382,Setup!$A$4:$A$9,0)),0))</f>
        <v>0</v>
      </c>
      <c r="K382" s="11">
        <f>IF(I382="","",IF(AND(ABS(I382)&gt;0.01,ABS(H382)&gt;=50),IF(H382&lt;0,"Loss - check","Gain - check"),"OK"))</f>
        <v>0</v>
      </c>
    </row>
    <row r="383" spans="1:11">
      <c r="A383" s="10"/>
      <c r="B383" s="7"/>
      <c r="C383" s="9"/>
      <c r="D383" s="9"/>
      <c r="E383" s="12">
        <f>IF(OR(A383="",B383=""),"",SUMIFS('Daily Readings'!$H:$H,'Daily Readings'!$A:$A,A383,'Daily Readings'!$D:$D,B383))</f>
        <v>0</v>
      </c>
      <c r="F383" s="12">
        <f>IF(C383="","",C383+N(D383)-N(E383))</f>
        <v>0</v>
      </c>
      <c r="G383" s="9"/>
      <c r="H383" s="12">
        <f>IF(OR(F383="",G383=""),"",G383-F383)</f>
        <v>0</v>
      </c>
      <c r="I383" s="13">
        <f>IF(OR(H383="",N(F383)=0),"",H383/F383)</f>
        <v>0</v>
      </c>
      <c r="J383" s="12">
        <f>IF(H383="","",H383*IFERROR(INDEX(Setup!$B$4:$B$9,MATCH(B383,Setup!$A$4:$A$9,0)),0))</f>
        <v>0</v>
      </c>
      <c r="K383" s="11">
        <f>IF(I383="","",IF(AND(ABS(I383)&gt;0.01,ABS(H383)&gt;=50),IF(H383&lt;0,"Loss - check","Gain - check"),"OK"))</f>
        <v>0</v>
      </c>
    </row>
    <row r="384" spans="1:11">
      <c r="A384" s="10"/>
      <c r="B384" s="7"/>
      <c r="C384" s="9"/>
      <c r="D384" s="9"/>
      <c r="E384" s="12">
        <f>IF(OR(A384="",B384=""),"",SUMIFS('Daily Readings'!$H:$H,'Daily Readings'!$A:$A,A384,'Daily Readings'!$D:$D,B384))</f>
        <v>0</v>
      </c>
      <c r="F384" s="12">
        <f>IF(C384="","",C384+N(D384)-N(E384))</f>
        <v>0</v>
      </c>
      <c r="G384" s="9"/>
      <c r="H384" s="12">
        <f>IF(OR(F384="",G384=""),"",G384-F384)</f>
        <v>0</v>
      </c>
      <c r="I384" s="13">
        <f>IF(OR(H384="",N(F384)=0),"",H384/F384)</f>
        <v>0</v>
      </c>
      <c r="J384" s="12">
        <f>IF(H384="","",H384*IFERROR(INDEX(Setup!$B$4:$B$9,MATCH(B384,Setup!$A$4:$A$9,0)),0))</f>
        <v>0</v>
      </c>
      <c r="K384" s="11">
        <f>IF(I384="","",IF(AND(ABS(I384)&gt;0.01,ABS(H384)&gt;=50),IF(H384&lt;0,"Loss - check","Gain - check"),"OK"))</f>
        <v>0</v>
      </c>
    </row>
    <row r="385" spans="1:11">
      <c r="A385" s="10"/>
      <c r="B385" s="7"/>
      <c r="C385" s="9"/>
      <c r="D385" s="9"/>
      <c r="E385" s="12">
        <f>IF(OR(A385="",B385=""),"",SUMIFS('Daily Readings'!$H:$H,'Daily Readings'!$A:$A,A385,'Daily Readings'!$D:$D,B385))</f>
        <v>0</v>
      </c>
      <c r="F385" s="12">
        <f>IF(C385="","",C385+N(D385)-N(E385))</f>
        <v>0</v>
      </c>
      <c r="G385" s="9"/>
      <c r="H385" s="12">
        <f>IF(OR(F385="",G385=""),"",G385-F385)</f>
        <v>0</v>
      </c>
      <c r="I385" s="13">
        <f>IF(OR(H385="",N(F385)=0),"",H385/F385)</f>
        <v>0</v>
      </c>
      <c r="J385" s="12">
        <f>IF(H385="","",H385*IFERROR(INDEX(Setup!$B$4:$B$9,MATCH(B385,Setup!$A$4:$A$9,0)),0))</f>
        <v>0</v>
      </c>
      <c r="K385" s="11">
        <f>IF(I385="","",IF(AND(ABS(I385)&gt;0.01,ABS(H385)&gt;=50),IF(H385&lt;0,"Loss - check","Gain - check"),"OK"))</f>
        <v>0</v>
      </c>
    </row>
    <row r="386" spans="1:11">
      <c r="A386" s="10"/>
      <c r="B386" s="7"/>
      <c r="C386" s="9"/>
      <c r="D386" s="9"/>
      <c r="E386" s="12">
        <f>IF(OR(A386="",B386=""),"",SUMIFS('Daily Readings'!$H:$H,'Daily Readings'!$A:$A,A386,'Daily Readings'!$D:$D,B386))</f>
        <v>0</v>
      </c>
      <c r="F386" s="12">
        <f>IF(C386="","",C386+N(D386)-N(E386))</f>
        <v>0</v>
      </c>
      <c r="G386" s="9"/>
      <c r="H386" s="12">
        <f>IF(OR(F386="",G386=""),"",G386-F386)</f>
        <v>0</v>
      </c>
      <c r="I386" s="13">
        <f>IF(OR(H386="",N(F386)=0),"",H386/F386)</f>
        <v>0</v>
      </c>
      <c r="J386" s="12">
        <f>IF(H386="","",H386*IFERROR(INDEX(Setup!$B$4:$B$9,MATCH(B386,Setup!$A$4:$A$9,0)),0))</f>
        <v>0</v>
      </c>
      <c r="K386" s="11">
        <f>IF(I386="","",IF(AND(ABS(I386)&gt;0.01,ABS(H386)&gt;=50),IF(H386&lt;0,"Loss - check","Gain - check"),"OK"))</f>
        <v>0</v>
      </c>
    </row>
    <row r="387" spans="1:11">
      <c r="A387" s="10"/>
      <c r="B387" s="7"/>
      <c r="C387" s="9"/>
      <c r="D387" s="9"/>
      <c r="E387" s="12">
        <f>IF(OR(A387="",B387=""),"",SUMIFS('Daily Readings'!$H:$H,'Daily Readings'!$A:$A,A387,'Daily Readings'!$D:$D,B387))</f>
        <v>0</v>
      </c>
      <c r="F387" s="12">
        <f>IF(C387="","",C387+N(D387)-N(E387))</f>
        <v>0</v>
      </c>
      <c r="G387" s="9"/>
      <c r="H387" s="12">
        <f>IF(OR(F387="",G387=""),"",G387-F387)</f>
        <v>0</v>
      </c>
      <c r="I387" s="13">
        <f>IF(OR(H387="",N(F387)=0),"",H387/F387)</f>
        <v>0</v>
      </c>
      <c r="J387" s="12">
        <f>IF(H387="","",H387*IFERROR(INDEX(Setup!$B$4:$B$9,MATCH(B387,Setup!$A$4:$A$9,0)),0))</f>
        <v>0</v>
      </c>
      <c r="K387" s="11">
        <f>IF(I387="","",IF(AND(ABS(I387)&gt;0.01,ABS(H387)&gt;=50),IF(H387&lt;0,"Loss - check","Gain - check"),"OK"))</f>
        <v>0</v>
      </c>
    </row>
    <row r="388" spans="1:11">
      <c r="A388" s="10"/>
      <c r="B388" s="7"/>
      <c r="C388" s="9"/>
      <c r="D388" s="9"/>
      <c r="E388" s="12">
        <f>IF(OR(A388="",B388=""),"",SUMIFS('Daily Readings'!$H:$H,'Daily Readings'!$A:$A,A388,'Daily Readings'!$D:$D,B388))</f>
        <v>0</v>
      </c>
      <c r="F388" s="12">
        <f>IF(C388="","",C388+N(D388)-N(E388))</f>
        <v>0</v>
      </c>
      <c r="G388" s="9"/>
      <c r="H388" s="12">
        <f>IF(OR(F388="",G388=""),"",G388-F388)</f>
        <v>0</v>
      </c>
      <c r="I388" s="13">
        <f>IF(OR(H388="",N(F388)=0),"",H388/F388)</f>
        <v>0</v>
      </c>
      <c r="J388" s="12">
        <f>IF(H388="","",H388*IFERROR(INDEX(Setup!$B$4:$B$9,MATCH(B388,Setup!$A$4:$A$9,0)),0))</f>
        <v>0</v>
      </c>
      <c r="K388" s="11">
        <f>IF(I388="","",IF(AND(ABS(I388)&gt;0.01,ABS(H388)&gt;=50),IF(H388&lt;0,"Loss - check","Gain - check"),"OK"))</f>
        <v>0</v>
      </c>
    </row>
    <row r="389" spans="1:11">
      <c r="A389" s="10"/>
      <c r="B389" s="7"/>
      <c r="C389" s="9"/>
      <c r="D389" s="9"/>
      <c r="E389" s="12">
        <f>IF(OR(A389="",B389=""),"",SUMIFS('Daily Readings'!$H:$H,'Daily Readings'!$A:$A,A389,'Daily Readings'!$D:$D,B389))</f>
        <v>0</v>
      </c>
      <c r="F389" s="12">
        <f>IF(C389="","",C389+N(D389)-N(E389))</f>
        <v>0</v>
      </c>
      <c r="G389" s="9"/>
      <c r="H389" s="12">
        <f>IF(OR(F389="",G389=""),"",G389-F389)</f>
        <v>0</v>
      </c>
      <c r="I389" s="13">
        <f>IF(OR(H389="",N(F389)=0),"",H389/F389)</f>
        <v>0</v>
      </c>
      <c r="J389" s="12">
        <f>IF(H389="","",H389*IFERROR(INDEX(Setup!$B$4:$B$9,MATCH(B389,Setup!$A$4:$A$9,0)),0))</f>
        <v>0</v>
      </c>
      <c r="K389" s="11">
        <f>IF(I389="","",IF(AND(ABS(I389)&gt;0.01,ABS(H389)&gt;=50),IF(H389&lt;0,"Loss - check","Gain - check"),"OK"))</f>
        <v>0</v>
      </c>
    </row>
    <row r="390" spans="1:11">
      <c r="A390" s="10"/>
      <c r="B390" s="7"/>
      <c r="C390" s="9"/>
      <c r="D390" s="9"/>
      <c r="E390" s="12">
        <f>IF(OR(A390="",B390=""),"",SUMIFS('Daily Readings'!$H:$H,'Daily Readings'!$A:$A,A390,'Daily Readings'!$D:$D,B390))</f>
        <v>0</v>
      </c>
      <c r="F390" s="12">
        <f>IF(C390="","",C390+N(D390)-N(E390))</f>
        <v>0</v>
      </c>
      <c r="G390" s="9"/>
      <c r="H390" s="12">
        <f>IF(OR(F390="",G390=""),"",G390-F390)</f>
        <v>0</v>
      </c>
      <c r="I390" s="13">
        <f>IF(OR(H390="",N(F390)=0),"",H390/F390)</f>
        <v>0</v>
      </c>
      <c r="J390" s="12">
        <f>IF(H390="","",H390*IFERROR(INDEX(Setup!$B$4:$B$9,MATCH(B390,Setup!$A$4:$A$9,0)),0))</f>
        <v>0</v>
      </c>
      <c r="K390" s="11">
        <f>IF(I390="","",IF(AND(ABS(I390)&gt;0.01,ABS(H390)&gt;=50),IF(H390&lt;0,"Loss - check","Gain - check"),"OK"))</f>
        <v>0</v>
      </c>
    </row>
    <row r="391" spans="1:11">
      <c r="A391" s="10"/>
      <c r="B391" s="7"/>
      <c r="C391" s="9"/>
      <c r="D391" s="9"/>
      <c r="E391" s="12">
        <f>IF(OR(A391="",B391=""),"",SUMIFS('Daily Readings'!$H:$H,'Daily Readings'!$A:$A,A391,'Daily Readings'!$D:$D,B391))</f>
        <v>0</v>
      </c>
      <c r="F391" s="12">
        <f>IF(C391="","",C391+N(D391)-N(E391))</f>
        <v>0</v>
      </c>
      <c r="G391" s="9"/>
      <c r="H391" s="12">
        <f>IF(OR(F391="",G391=""),"",G391-F391)</f>
        <v>0</v>
      </c>
      <c r="I391" s="13">
        <f>IF(OR(H391="",N(F391)=0),"",H391/F391)</f>
        <v>0</v>
      </c>
      <c r="J391" s="12">
        <f>IF(H391="","",H391*IFERROR(INDEX(Setup!$B$4:$B$9,MATCH(B391,Setup!$A$4:$A$9,0)),0))</f>
        <v>0</v>
      </c>
      <c r="K391" s="11">
        <f>IF(I391="","",IF(AND(ABS(I391)&gt;0.01,ABS(H391)&gt;=50),IF(H391&lt;0,"Loss - check","Gain - check"),"OK"))</f>
        <v>0</v>
      </c>
    </row>
    <row r="392" spans="1:11">
      <c r="A392" s="10"/>
      <c r="B392" s="7"/>
      <c r="C392" s="9"/>
      <c r="D392" s="9"/>
      <c r="E392" s="12">
        <f>IF(OR(A392="",B392=""),"",SUMIFS('Daily Readings'!$H:$H,'Daily Readings'!$A:$A,A392,'Daily Readings'!$D:$D,B392))</f>
        <v>0</v>
      </c>
      <c r="F392" s="12">
        <f>IF(C392="","",C392+N(D392)-N(E392))</f>
        <v>0</v>
      </c>
      <c r="G392" s="9"/>
      <c r="H392" s="12">
        <f>IF(OR(F392="",G392=""),"",G392-F392)</f>
        <v>0</v>
      </c>
      <c r="I392" s="13">
        <f>IF(OR(H392="",N(F392)=0),"",H392/F392)</f>
        <v>0</v>
      </c>
      <c r="J392" s="12">
        <f>IF(H392="","",H392*IFERROR(INDEX(Setup!$B$4:$B$9,MATCH(B392,Setup!$A$4:$A$9,0)),0))</f>
        <v>0</v>
      </c>
      <c r="K392" s="11">
        <f>IF(I392="","",IF(AND(ABS(I392)&gt;0.01,ABS(H392)&gt;=50),IF(H392&lt;0,"Loss - check","Gain - check"),"OK"))</f>
        <v>0</v>
      </c>
    </row>
    <row r="393" spans="1:11">
      <c r="A393" s="10"/>
      <c r="B393" s="7"/>
      <c r="C393" s="9"/>
      <c r="D393" s="9"/>
      <c r="E393" s="12">
        <f>IF(OR(A393="",B393=""),"",SUMIFS('Daily Readings'!$H:$H,'Daily Readings'!$A:$A,A393,'Daily Readings'!$D:$D,B393))</f>
        <v>0</v>
      </c>
      <c r="F393" s="12">
        <f>IF(C393="","",C393+N(D393)-N(E393))</f>
        <v>0</v>
      </c>
      <c r="G393" s="9"/>
      <c r="H393" s="12">
        <f>IF(OR(F393="",G393=""),"",G393-F393)</f>
        <v>0</v>
      </c>
      <c r="I393" s="13">
        <f>IF(OR(H393="",N(F393)=0),"",H393/F393)</f>
        <v>0</v>
      </c>
      <c r="J393" s="12">
        <f>IF(H393="","",H393*IFERROR(INDEX(Setup!$B$4:$B$9,MATCH(B393,Setup!$A$4:$A$9,0)),0))</f>
        <v>0</v>
      </c>
      <c r="K393" s="11">
        <f>IF(I393="","",IF(AND(ABS(I393)&gt;0.01,ABS(H393)&gt;=50),IF(H393&lt;0,"Loss - check","Gain - check"),"OK"))</f>
        <v>0</v>
      </c>
    </row>
    <row r="394" spans="1:11">
      <c r="A394" s="10"/>
      <c r="B394" s="7"/>
      <c r="C394" s="9"/>
      <c r="D394" s="9"/>
      <c r="E394" s="12">
        <f>IF(OR(A394="",B394=""),"",SUMIFS('Daily Readings'!$H:$H,'Daily Readings'!$A:$A,A394,'Daily Readings'!$D:$D,B394))</f>
        <v>0</v>
      </c>
      <c r="F394" s="12">
        <f>IF(C394="","",C394+N(D394)-N(E394))</f>
        <v>0</v>
      </c>
      <c r="G394" s="9"/>
      <c r="H394" s="12">
        <f>IF(OR(F394="",G394=""),"",G394-F394)</f>
        <v>0</v>
      </c>
      <c r="I394" s="13">
        <f>IF(OR(H394="",N(F394)=0),"",H394/F394)</f>
        <v>0</v>
      </c>
      <c r="J394" s="12">
        <f>IF(H394="","",H394*IFERROR(INDEX(Setup!$B$4:$B$9,MATCH(B394,Setup!$A$4:$A$9,0)),0))</f>
        <v>0</v>
      </c>
      <c r="K394" s="11">
        <f>IF(I394="","",IF(AND(ABS(I394)&gt;0.01,ABS(H394)&gt;=50),IF(H394&lt;0,"Loss - check","Gain - check"),"OK"))</f>
        <v>0</v>
      </c>
    </row>
    <row r="395" spans="1:11">
      <c r="A395" s="10"/>
      <c r="B395" s="7"/>
      <c r="C395" s="9"/>
      <c r="D395" s="9"/>
      <c r="E395" s="12">
        <f>IF(OR(A395="",B395=""),"",SUMIFS('Daily Readings'!$H:$H,'Daily Readings'!$A:$A,A395,'Daily Readings'!$D:$D,B395))</f>
        <v>0</v>
      </c>
      <c r="F395" s="12">
        <f>IF(C395="","",C395+N(D395)-N(E395))</f>
        <v>0</v>
      </c>
      <c r="G395" s="9"/>
      <c r="H395" s="12">
        <f>IF(OR(F395="",G395=""),"",G395-F395)</f>
        <v>0</v>
      </c>
      <c r="I395" s="13">
        <f>IF(OR(H395="",N(F395)=0),"",H395/F395)</f>
        <v>0</v>
      </c>
      <c r="J395" s="12">
        <f>IF(H395="","",H395*IFERROR(INDEX(Setup!$B$4:$B$9,MATCH(B395,Setup!$A$4:$A$9,0)),0))</f>
        <v>0</v>
      </c>
      <c r="K395" s="11">
        <f>IF(I395="","",IF(AND(ABS(I395)&gt;0.01,ABS(H395)&gt;=50),IF(H395&lt;0,"Loss - check","Gain - check"),"OK"))</f>
        <v>0</v>
      </c>
    </row>
    <row r="396" spans="1:11">
      <c r="A396" s="10"/>
      <c r="B396" s="7"/>
      <c r="C396" s="9"/>
      <c r="D396" s="9"/>
      <c r="E396" s="12">
        <f>IF(OR(A396="",B396=""),"",SUMIFS('Daily Readings'!$H:$H,'Daily Readings'!$A:$A,A396,'Daily Readings'!$D:$D,B396))</f>
        <v>0</v>
      </c>
      <c r="F396" s="12">
        <f>IF(C396="","",C396+N(D396)-N(E396))</f>
        <v>0</v>
      </c>
      <c r="G396" s="9"/>
      <c r="H396" s="12">
        <f>IF(OR(F396="",G396=""),"",G396-F396)</f>
        <v>0</v>
      </c>
      <c r="I396" s="13">
        <f>IF(OR(H396="",N(F396)=0),"",H396/F396)</f>
        <v>0</v>
      </c>
      <c r="J396" s="12">
        <f>IF(H396="","",H396*IFERROR(INDEX(Setup!$B$4:$B$9,MATCH(B396,Setup!$A$4:$A$9,0)),0))</f>
        <v>0</v>
      </c>
      <c r="K396" s="11">
        <f>IF(I396="","",IF(AND(ABS(I396)&gt;0.01,ABS(H396)&gt;=50),IF(H396&lt;0,"Loss - check","Gain - check"),"OK"))</f>
        <v>0</v>
      </c>
    </row>
    <row r="397" spans="1:11">
      <c r="A397" s="10"/>
      <c r="B397" s="7"/>
      <c r="C397" s="9"/>
      <c r="D397" s="9"/>
      <c r="E397" s="12">
        <f>IF(OR(A397="",B397=""),"",SUMIFS('Daily Readings'!$H:$H,'Daily Readings'!$A:$A,A397,'Daily Readings'!$D:$D,B397))</f>
        <v>0</v>
      </c>
      <c r="F397" s="12">
        <f>IF(C397="","",C397+N(D397)-N(E397))</f>
        <v>0</v>
      </c>
      <c r="G397" s="9"/>
      <c r="H397" s="12">
        <f>IF(OR(F397="",G397=""),"",G397-F397)</f>
        <v>0</v>
      </c>
      <c r="I397" s="13">
        <f>IF(OR(H397="",N(F397)=0),"",H397/F397)</f>
        <v>0</v>
      </c>
      <c r="J397" s="12">
        <f>IF(H397="","",H397*IFERROR(INDEX(Setup!$B$4:$B$9,MATCH(B397,Setup!$A$4:$A$9,0)),0))</f>
        <v>0</v>
      </c>
      <c r="K397" s="11">
        <f>IF(I397="","",IF(AND(ABS(I397)&gt;0.01,ABS(H397)&gt;=50),IF(H397&lt;0,"Loss - check","Gain - check"),"OK"))</f>
        <v>0</v>
      </c>
    </row>
    <row r="398" spans="1:11">
      <c r="A398" s="10"/>
      <c r="B398" s="7"/>
      <c r="C398" s="9"/>
      <c r="D398" s="9"/>
      <c r="E398" s="12">
        <f>IF(OR(A398="",B398=""),"",SUMIFS('Daily Readings'!$H:$H,'Daily Readings'!$A:$A,A398,'Daily Readings'!$D:$D,B398))</f>
        <v>0</v>
      </c>
      <c r="F398" s="12">
        <f>IF(C398="","",C398+N(D398)-N(E398))</f>
        <v>0</v>
      </c>
      <c r="G398" s="9"/>
      <c r="H398" s="12">
        <f>IF(OR(F398="",G398=""),"",G398-F398)</f>
        <v>0</v>
      </c>
      <c r="I398" s="13">
        <f>IF(OR(H398="",N(F398)=0),"",H398/F398)</f>
        <v>0</v>
      </c>
      <c r="J398" s="12">
        <f>IF(H398="","",H398*IFERROR(INDEX(Setup!$B$4:$B$9,MATCH(B398,Setup!$A$4:$A$9,0)),0))</f>
        <v>0</v>
      </c>
      <c r="K398" s="11">
        <f>IF(I398="","",IF(AND(ABS(I398)&gt;0.01,ABS(H398)&gt;=50),IF(H398&lt;0,"Loss - check","Gain - check"),"OK"))</f>
        <v>0</v>
      </c>
    </row>
    <row r="399" spans="1:11">
      <c r="A399" s="10"/>
      <c r="B399" s="7"/>
      <c r="C399" s="9"/>
      <c r="D399" s="9"/>
      <c r="E399" s="12">
        <f>IF(OR(A399="",B399=""),"",SUMIFS('Daily Readings'!$H:$H,'Daily Readings'!$A:$A,A399,'Daily Readings'!$D:$D,B399))</f>
        <v>0</v>
      </c>
      <c r="F399" s="12">
        <f>IF(C399="","",C399+N(D399)-N(E399))</f>
        <v>0</v>
      </c>
      <c r="G399" s="9"/>
      <c r="H399" s="12">
        <f>IF(OR(F399="",G399=""),"",G399-F399)</f>
        <v>0</v>
      </c>
      <c r="I399" s="13">
        <f>IF(OR(H399="",N(F399)=0),"",H399/F399)</f>
        <v>0</v>
      </c>
      <c r="J399" s="12">
        <f>IF(H399="","",H399*IFERROR(INDEX(Setup!$B$4:$B$9,MATCH(B399,Setup!$A$4:$A$9,0)),0))</f>
        <v>0</v>
      </c>
      <c r="K399" s="11">
        <f>IF(I399="","",IF(AND(ABS(I399)&gt;0.01,ABS(H399)&gt;=50),IF(H399&lt;0,"Loss - check","Gain - check"),"OK"))</f>
        <v>0</v>
      </c>
    </row>
    <row r="400" spans="1:11">
      <c r="A400" s="10"/>
      <c r="B400" s="7"/>
      <c r="C400" s="9"/>
      <c r="D400" s="9"/>
      <c r="E400" s="12">
        <f>IF(OR(A400="",B400=""),"",SUMIFS('Daily Readings'!$H:$H,'Daily Readings'!$A:$A,A400,'Daily Readings'!$D:$D,B400))</f>
        <v>0</v>
      </c>
      <c r="F400" s="12">
        <f>IF(C400="","",C400+N(D400)-N(E400))</f>
        <v>0</v>
      </c>
      <c r="G400" s="9"/>
      <c r="H400" s="12">
        <f>IF(OR(F400="",G400=""),"",G400-F400)</f>
        <v>0</v>
      </c>
      <c r="I400" s="13">
        <f>IF(OR(H400="",N(F400)=0),"",H400/F400)</f>
        <v>0</v>
      </c>
      <c r="J400" s="12">
        <f>IF(H400="","",H400*IFERROR(INDEX(Setup!$B$4:$B$9,MATCH(B400,Setup!$A$4:$A$9,0)),0))</f>
        <v>0</v>
      </c>
      <c r="K400" s="11">
        <f>IF(I400="","",IF(AND(ABS(I400)&gt;0.01,ABS(H400)&gt;=50),IF(H400&lt;0,"Loss - check","Gain - check"),"OK"))</f>
        <v>0</v>
      </c>
    </row>
    <row r="401" spans="1:11">
      <c r="A401" s="10"/>
      <c r="B401" s="7"/>
      <c r="C401" s="9"/>
      <c r="D401" s="9"/>
      <c r="E401" s="12">
        <f>IF(OR(A401="",B401=""),"",SUMIFS('Daily Readings'!$H:$H,'Daily Readings'!$A:$A,A401,'Daily Readings'!$D:$D,B401))</f>
        <v>0</v>
      </c>
      <c r="F401" s="12">
        <f>IF(C401="","",C401+N(D401)-N(E401))</f>
        <v>0</v>
      </c>
      <c r="G401" s="9"/>
      <c r="H401" s="12">
        <f>IF(OR(F401="",G401=""),"",G401-F401)</f>
        <v>0</v>
      </c>
      <c r="I401" s="13">
        <f>IF(OR(H401="",N(F401)=0),"",H401/F401)</f>
        <v>0</v>
      </c>
      <c r="J401" s="12">
        <f>IF(H401="","",H401*IFERROR(INDEX(Setup!$B$4:$B$9,MATCH(B401,Setup!$A$4:$A$9,0)),0))</f>
        <v>0</v>
      </c>
      <c r="K401" s="11">
        <f>IF(I401="","",IF(AND(ABS(I401)&gt;0.01,ABS(H401)&gt;=50),IF(H401&lt;0,"Loss - check","Gain - check"),"OK"))</f>
        <v>0</v>
      </c>
    </row>
  </sheetData>
  <autoFilter ref="A1:K401"/>
  <conditionalFormatting sqref="H2:H401">
    <cfRule type="cellIs" dxfId="1" priority="2" operator="lessThan">
      <formula>0</formula>
    </cfRule>
  </conditionalFormatting>
  <conditionalFormatting sqref="K2:K401">
    <cfRule type="containsText" dxfId="0" priority="1" operator="containsText" text="check">
      <formula>NOT(ISERROR(SEARCH("check",K2)))</formula>
    </cfRule>
  </conditionalFormatting>
  <dataValidations count="1">
    <dataValidation type="list" allowBlank="1" showInputMessage="1" showErrorMessage="1" sqref="B2:B401">
      <formula1>Products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6" width="18.7109375" customWidth="1"/>
  </cols>
  <sheetData>
    <row r="1" spans="1:6">
      <c r="A1" s="1" t="s">
        <v>42</v>
      </c>
    </row>
    <row r="3" spans="1:6">
      <c r="A3" s="6" t="s">
        <v>43</v>
      </c>
      <c r="B3" s="14">
        <v>46296</v>
      </c>
    </row>
    <row r="4" spans="1:6">
      <c r="A4" s="6" t="s">
        <v>44</v>
      </c>
      <c r="B4" s="11">
        <f>Setup!B1</f>
        <v>0</v>
      </c>
    </row>
    <row r="6" spans="1:6" ht="30" customHeight="1">
      <c r="A6" s="8" t="s">
        <v>13</v>
      </c>
      <c r="B6" s="8" t="s">
        <v>29</v>
      </c>
      <c r="C6" s="8" t="s">
        <v>31</v>
      </c>
      <c r="D6" s="8" t="s">
        <v>45</v>
      </c>
      <c r="E6" s="8" t="s">
        <v>38</v>
      </c>
      <c r="F6" s="8" t="s">
        <v>40</v>
      </c>
    </row>
    <row r="7" spans="1:6">
      <c r="A7" s="11">
        <f>IF(Setup!A4="","",Setup!A4)</f>
        <v>0</v>
      </c>
      <c r="B7" s="12">
        <f>IF(A7="","",SUMIFS('Daily Readings'!$H:$H,'Daily Readings'!$D:$D,A7,'Daily Readings'!$A:$A,"&gt;="&amp;DATE(YEAR($B$3),MONTH($B$3),1),'Daily Readings'!$A:$A,"&lt;="&amp;EOMONTH($B$3,0)))</f>
        <v>0</v>
      </c>
      <c r="C7" s="12">
        <f>IF(A7="","",SUMIFS('Daily Readings'!$J:$J,'Daily Readings'!$D:$D,A7,'Daily Readings'!$A:$A,"&gt;="&amp;DATE(YEAR($B$3),MONTH($B$3),1),'Daily Readings'!$A:$A,"&lt;="&amp;EOMONTH($B$3,0)))</f>
        <v>0</v>
      </c>
      <c r="D7" s="12">
        <f>IF(A7="","",SUMIFS('Tank Dips'!$D:$D,'Tank Dips'!$B:$B,A7,'Tank Dips'!$A:$A,"&gt;="&amp;DATE(YEAR($B$3),MONTH($B$3),1),'Tank Dips'!$A:$A,"&lt;="&amp;EOMONTH($B$3,0)))</f>
        <v>0</v>
      </c>
      <c r="E7" s="12">
        <f>IF(A7="","",SUMIFS('Tank Dips'!$H:$H,'Tank Dips'!$B:$B,A7,'Tank Dips'!$A:$A,"&gt;="&amp;DATE(YEAR($B$3),MONTH($B$3),1),'Tank Dips'!$A:$A,"&lt;="&amp;EOMONTH($B$3,0)))</f>
        <v>0</v>
      </c>
      <c r="F7" s="12">
        <f>IF(A7="","",SUMIFS('Tank Dips'!$J:$J,'Tank Dips'!$B:$B,A7,'Tank Dips'!$A:$A,"&gt;="&amp;DATE(YEAR($B$3),MONTH($B$3),1),'Tank Dips'!$A:$A,"&lt;="&amp;EOMONTH($B$3,0)))</f>
        <v>0</v>
      </c>
    </row>
    <row r="8" spans="1:6">
      <c r="A8" s="11">
        <f>IF(Setup!A5="","",Setup!A5)</f>
        <v>0</v>
      </c>
      <c r="B8" s="12">
        <f>IF(A8="","",SUMIFS('Daily Readings'!$H:$H,'Daily Readings'!$D:$D,A8,'Daily Readings'!$A:$A,"&gt;="&amp;DATE(YEAR($B$3),MONTH($B$3),1),'Daily Readings'!$A:$A,"&lt;="&amp;EOMONTH($B$3,0)))</f>
        <v>0</v>
      </c>
      <c r="C8" s="12">
        <f>IF(A8="","",SUMIFS('Daily Readings'!$J:$J,'Daily Readings'!$D:$D,A8,'Daily Readings'!$A:$A,"&gt;="&amp;DATE(YEAR($B$3),MONTH($B$3),1),'Daily Readings'!$A:$A,"&lt;="&amp;EOMONTH($B$3,0)))</f>
        <v>0</v>
      </c>
      <c r="D8" s="12">
        <f>IF(A8="","",SUMIFS('Tank Dips'!$D:$D,'Tank Dips'!$B:$B,A8,'Tank Dips'!$A:$A,"&gt;="&amp;DATE(YEAR($B$3),MONTH($B$3),1),'Tank Dips'!$A:$A,"&lt;="&amp;EOMONTH($B$3,0)))</f>
        <v>0</v>
      </c>
      <c r="E8" s="12">
        <f>IF(A8="","",SUMIFS('Tank Dips'!$H:$H,'Tank Dips'!$B:$B,A8,'Tank Dips'!$A:$A,"&gt;="&amp;DATE(YEAR($B$3),MONTH($B$3),1),'Tank Dips'!$A:$A,"&lt;="&amp;EOMONTH($B$3,0)))</f>
        <v>0</v>
      </c>
      <c r="F8" s="12">
        <f>IF(A8="","",SUMIFS('Tank Dips'!$J:$J,'Tank Dips'!$B:$B,A8,'Tank Dips'!$A:$A,"&gt;="&amp;DATE(YEAR($B$3),MONTH($B$3),1),'Tank Dips'!$A:$A,"&lt;="&amp;EOMONTH($B$3,0)))</f>
        <v>0</v>
      </c>
    </row>
    <row r="9" spans="1:6">
      <c r="A9" s="11">
        <f>IF(Setup!A6="","",Setup!A6)</f>
        <v>0</v>
      </c>
      <c r="B9" s="12">
        <f>IF(A9="","",SUMIFS('Daily Readings'!$H:$H,'Daily Readings'!$D:$D,A9,'Daily Readings'!$A:$A,"&gt;="&amp;DATE(YEAR($B$3),MONTH($B$3),1),'Daily Readings'!$A:$A,"&lt;="&amp;EOMONTH($B$3,0)))</f>
        <v>0</v>
      </c>
      <c r="C9" s="12">
        <f>IF(A9="","",SUMIFS('Daily Readings'!$J:$J,'Daily Readings'!$D:$D,A9,'Daily Readings'!$A:$A,"&gt;="&amp;DATE(YEAR($B$3),MONTH($B$3),1),'Daily Readings'!$A:$A,"&lt;="&amp;EOMONTH($B$3,0)))</f>
        <v>0</v>
      </c>
      <c r="D9" s="12">
        <f>IF(A9="","",SUMIFS('Tank Dips'!$D:$D,'Tank Dips'!$B:$B,A9,'Tank Dips'!$A:$A,"&gt;="&amp;DATE(YEAR($B$3),MONTH($B$3),1),'Tank Dips'!$A:$A,"&lt;="&amp;EOMONTH($B$3,0)))</f>
        <v>0</v>
      </c>
      <c r="E9" s="12">
        <f>IF(A9="","",SUMIFS('Tank Dips'!$H:$H,'Tank Dips'!$B:$B,A9,'Tank Dips'!$A:$A,"&gt;="&amp;DATE(YEAR($B$3),MONTH($B$3),1),'Tank Dips'!$A:$A,"&lt;="&amp;EOMONTH($B$3,0)))</f>
        <v>0</v>
      </c>
      <c r="F9" s="12">
        <f>IF(A9="","",SUMIFS('Tank Dips'!$J:$J,'Tank Dips'!$B:$B,A9,'Tank Dips'!$A:$A,"&gt;="&amp;DATE(YEAR($B$3),MONTH($B$3),1),'Tank Dips'!$A:$A,"&lt;="&amp;EOMONTH($B$3,0)))</f>
        <v>0</v>
      </c>
    </row>
    <row r="10" spans="1:6">
      <c r="A10" s="11">
        <f>IF(Setup!A7="","",Setup!A7)</f>
        <v>0</v>
      </c>
      <c r="B10" s="12">
        <f>IF(A10="","",SUMIFS('Daily Readings'!$H:$H,'Daily Readings'!$D:$D,A10,'Daily Readings'!$A:$A,"&gt;="&amp;DATE(YEAR($B$3),MONTH($B$3),1),'Daily Readings'!$A:$A,"&lt;="&amp;EOMONTH($B$3,0)))</f>
        <v>0</v>
      </c>
      <c r="C10" s="12">
        <f>IF(A10="","",SUMIFS('Daily Readings'!$J:$J,'Daily Readings'!$D:$D,A10,'Daily Readings'!$A:$A,"&gt;="&amp;DATE(YEAR($B$3),MONTH($B$3),1),'Daily Readings'!$A:$A,"&lt;="&amp;EOMONTH($B$3,0)))</f>
        <v>0</v>
      </c>
      <c r="D10" s="12">
        <f>IF(A10="","",SUMIFS('Tank Dips'!$D:$D,'Tank Dips'!$B:$B,A10,'Tank Dips'!$A:$A,"&gt;="&amp;DATE(YEAR($B$3),MONTH($B$3),1),'Tank Dips'!$A:$A,"&lt;="&amp;EOMONTH($B$3,0)))</f>
        <v>0</v>
      </c>
      <c r="E10" s="12">
        <f>IF(A10="","",SUMIFS('Tank Dips'!$H:$H,'Tank Dips'!$B:$B,A10,'Tank Dips'!$A:$A,"&gt;="&amp;DATE(YEAR($B$3),MONTH($B$3),1),'Tank Dips'!$A:$A,"&lt;="&amp;EOMONTH($B$3,0)))</f>
        <v>0</v>
      </c>
      <c r="F10" s="12">
        <f>IF(A10="","",SUMIFS('Tank Dips'!$J:$J,'Tank Dips'!$B:$B,A10,'Tank Dips'!$A:$A,"&gt;="&amp;DATE(YEAR($B$3),MONTH($B$3),1),'Tank Dips'!$A:$A,"&lt;="&amp;EOMONTH($B$3,0)))</f>
        <v>0</v>
      </c>
    </row>
    <row r="11" spans="1:6">
      <c r="A11" s="11">
        <f>IF(Setup!A8="","",Setup!A8)</f>
        <v>0</v>
      </c>
      <c r="B11" s="12">
        <f>IF(A11="","",SUMIFS('Daily Readings'!$H:$H,'Daily Readings'!$D:$D,A11,'Daily Readings'!$A:$A,"&gt;="&amp;DATE(YEAR($B$3),MONTH($B$3),1),'Daily Readings'!$A:$A,"&lt;="&amp;EOMONTH($B$3,0)))</f>
        <v>0</v>
      </c>
      <c r="C11" s="12">
        <f>IF(A11="","",SUMIFS('Daily Readings'!$J:$J,'Daily Readings'!$D:$D,A11,'Daily Readings'!$A:$A,"&gt;="&amp;DATE(YEAR($B$3),MONTH($B$3),1),'Daily Readings'!$A:$A,"&lt;="&amp;EOMONTH($B$3,0)))</f>
        <v>0</v>
      </c>
      <c r="D11" s="12">
        <f>IF(A11="","",SUMIFS('Tank Dips'!$D:$D,'Tank Dips'!$B:$B,A11,'Tank Dips'!$A:$A,"&gt;="&amp;DATE(YEAR($B$3),MONTH($B$3),1),'Tank Dips'!$A:$A,"&lt;="&amp;EOMONTH($B$3,0)))</f>
        <v>0</v>
      </c>
      <c r="E11" s="12">
        <f>IF(A11="","",SUMIFS('Tank Dips'!$H:$H,'Tank Dips'!$B:$B,A11,'Tank Dips'!$A:$A,"&gt;="&amp;DATE(YEAR($B$3),MONTH($B$3),1),'Tank Dips'!$A:$A,"&lt;="&amp;EOMONTH($B$3,0)))</f>
        <v>0</v>
      </c>
      <c r="F11" s="12">
        <f>IF(A11="","",SUMIFS('Tank Dips'!$J:$J,'Tank Dips'!$B:$B,A11,'Tank Dips'!$A:$A,"&gt;="&amp;DATE(YEAR($B$3),MONTH($B$3),1),'Tank Dips'!$A:$A,"&lt;="&amp;EOMONTH($B$3,0)))</f>
        <v>0</v>
      </c>
    </row>
    <row r="12" spans="1:6">
      <c r="A12" s="11">
        <f>IF(Setup!A9="","",Setup!A9)</f>
        <v>0</v>
      </c>
      <c r="B12" s="12">
        <f>IF(A12="","",SUMIFS('Daily Readings'!$H:$H,'Daily Readings'!$D:$D,A12,'Daily Readings'!$A:$A,"&gt;="&amp;DATE(YEAR($B$3),MONTH($B$3),1),'Daily Readings'!$A:$A,"&lt;="&amp;EOMONTH($B$3,0)))</f>
        <v>0</v>
      </c>
      <c r="C12" s="12">
        <f>IF(A12="","",SUMIFS('Daily Readings'!$J:$J,'Daily Readings'!$D:$D,A12,'Daily Readings'!$A:$A,"&gt;="&amp;DATE(YEAR($B$3),MONTH($B$3),1),'Daily Readings'!$A:$A,"&lt;="&amp;EOMONTH($B$3,0)))</f>
        <v>0</v>
      </c>
      <c r="D12" s="12">
        <f>IF(A12="","",SUMIFS('Tank Dips'!$D:$D,'Tank Dips'!$B:$B,A12,'Tank Dips'!$A:$A,"&gt;="&amp;DATE(YEAR($B$3),MONTH($B$3),1),'Tank Dips'!$A:$A,"&lt;="&amp;EOMONTH($B$3,0)))</f>
        <v>0</v>
      </c>
      <c r="E12" s="12">
        <f>IF(A12="","",SUMIFS('Tank Dips'!$H:$H,'Tank Dips'!$B:$B,A12,'Tank Dips'!$A:$A,"&gt;="&amp;DATE(YEAR($B$3),MONTH($B$3),1),'Tank Dips'!$A:$A,"&lt;="&amp;EOMONTH($B$3,0)))</f>
        <v>0</v>
      </c>
      <c r="F12" s="12">
        <f>IF(A12="","",SUMIFS('Tank Dips'!$J:$J,'Tank Dips'!$B:$B,A12,'Tank Dips'!$A:$A,"&gt;="&amp;DATE(YEAR($B$3),MONTH($B$3),1),'Tank Dips'!$A:$A,"&lt;="&amp;EOMONTH($B$3,0)))</f>
        <v>0</v>
      </c>
    </row>
    <row r="13" spans="1:6">
      <c r="A13" s="8" t="s">
        <v>46</v>
      </c>
      <c r="B13" s="15">
        <f>SUM(B7:B12)</f>
        <v>0</v>
      </c>
      <c r="C13" s="15">
        <f>SUM(C7:C12)</f>
        <v>0</v>
      </c>
      <c r="D13" s="15">
        <f>SUM(D7:D12)</f>
        <v>0</v>
      </c>
      <c r="E13" s="15">
        <f>SUM(E7:E12)</f>
        <v>0</v>
      </c>
      <c r="F13" s="15">
        <f>SUM(F7:F12)</f>
        <v>0</v>
      </c>
    </row>
    <row r="15" spans="1:6">
      <c r="A15" s="4" t="s">
        <v>47</v>
      </c>
    </row>
    <row r="16" spans="1:6">
      <c r="A16" s="5" t="s">
        <v>48</v>
      </c>
    </row>
  </sheetData>
  <conditionalFormatting sqref="E7:F13">
    <cfRule type="cellIs" dxfId="2" priority="1" operator="lessThan">
      <formula>0</formula>
    </cfRule>
  </conditionalFormatting>
  <hyperlinks>
    <hyperlink ref="A1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How to use</vt:lpstr>
      <vt:lpstr>Setup</vt:lpstr>
      <vt:lpstr>Daily Readings</vt:lpstr>
      <vt:lpstr>Tank Dips</vt:lpstr>
      <vt:lpstr>Monthly Summary</vt:lpstr>
      <vt:lpstr>Nozzles</vt:lpstr>
      <vt:lpstr>Products</vt:lpstr>
    </vt:vector>
  </TitlesOfParts>
  <Company>FuelBotics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Sales &amp; Dip Register</dc:title>
  <dc:creator>FuelBotics</dc:creator>
  <dc:description>Free template from https://www.fuelbotics.com</dc:description>
  <cp:lastModifiedBy>FuelBotics</cp:lastModifiedBy>
  <dcterms:created xsi:type="dcterms:W3CDTF">2026-10-18T14:01:35Z</dcterms:created>
  <dcterms:modified xsi:type="dcterms:W3CDTF">2026-10-18T14:01:35Z</dcterms:modified>
</cp:coreProperties>
</file>